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F:\Offenlegung\202412\Korrektur 1\"/>
    </mc:Choice>
  </mc:AlternateContent>
  <xr:revisionPtr revIDLastSave="0" documentId="13_ncr:1_{60BC0C07-48CD-4C10-9E98-1C8516BF831C}" xr6:coauthVersionLast="47" xr6:coauthVersionMax="47" xr10:uidLastSave="{00000000-0000-0000-0000-000000000000}"/>
  <bookViews>
    <workbookView xWindow="-120" yWindow="-120" windowWidth="29040" windowHeight="17640" tabRatio="889" xr2:uid="{00000000-000D-0000-FFFF-FFFF00000000}"/>
  </bookViews>
  <sheets>
    <sheet name="Index" sheetId="31" r:id="rId1"/>
    <sheet name="Disclaimer" sheetId="106" r:id="rId2"/>
    <sheet name="CTRL" sheetId="107" state="hidden" r:id="rId3"/>
    <sheet name="OV1" sheetId="49" r:id="rId4"/>
    <sheet name="KM1" sheetId="50" r:id="rId5"/>
    <sheet name="LI1 " sheetId="77" r:id="rId6"/>
    <sheet name="LI2" sheetId="78" r:id="rId7"/>
    <sheet name="CC1" sheetId="36" r:id="rId8"/>
    <sheet name="CC2 " sheetId="80" r:id="rId9"/>
    <sheet name="CCA1" sheetId="121" r:id="rId10"/>
    <sheet name="CCA2" sheetId="120" r:id="rId11"/>
    <sheet name="CCA3" sheetId="81" r:id="rId12"/>
    <sheet name="CCyB1" sheetId="82" r:id="rId13"/>
    <sheet name="CCyB2" sheetId="83" r:id="rId14"/>
    <sheet name="LR1" sheetId="46" r:id="rId15"/>
    <sheet name="LR2" sheetId="47" r:id="rId16"/>
    <sheet name="LR3" sheetId="48" r:id="rId17"/>
    <sheet name="LIQ1" sheetId="38" r:id="rId18"/>
    <sheet name="LIQ2" sheetId="122" r:id="rId19"/>
    <sheet name="CR1" sheetId="67" r:id="rId20"/>
    <sheet name="CR1-A" sheetId="84" r:id="rId21"/>
    <sheet name="CR2" sheetId="68" r:id="rId22"/>
    <sheet name="CQ1" sheetId="69" r:id="rId23"/>
    <sheet name="CQ3" sheetId="71" r:id="rId24"/>
    <sheet name="CQ4" sheetId="72" r:id="rId25"/>
    <sheet name="CQ5" sheetId="73" r:id="rId26"/>
    <sheet name="CR3" sheetId="53" r:id="rId27"/>
    <sheet name="CR4" sheetId="39" r:id="rId28"/>
    <sheet name="CR5" sheetId="40" r:id="rId29"/>
    <sheet name="CR6 A-IRB" sheetId="54" r:id="rId30"/>
    <sheet name="CR6 F-IRB" sheetId="115" r:id="rId31"/>
    <sheet name="CR6-A" sheetId="55" r:id="rId32"/>
    <sheet name="CR7-A" sheetId="57" r:id="rId33"/>
    <sheet name="CR8" sheetId="58" r:id="rId34"/>
    <sheet name="CR9 A-IRB" sheetId="116" r:id="rId35"/>
    <sheet name="CR9 F-IRB" sheetId="125" r:id="rId36"/>
    <sheet name="CR10" sheetId="61" r:id="rId37"/>
    <sheet name="CCR1" sheetId="23" r:id="rId38"/>
    <sheet name="CCR2" sheetId="119" r:id="rId39"/>
    <sheet name="CCR3" sheetId="25" r:id="rId40"/>
    <sheet name="CCR4" sheetId="26" r:id="rId41"/>
    <sheet name="CCR5" sheetId="27" r:id="rId42"/>
    <sheet name="CCR8" sheetId="30" r:id="rId43"/>
    <sheet name="SEC1" sheetId="62" r:id="rId44"/>
    <sheet name="SEC3" sheetId="124" r:id="rId45"/>
    <sheet name="SEC4" sheetId="110" r:id="rId46"/>
    <sheet name="SEC5" sheetId="123" r:id="rId47"/>
    <sheet name="OR1" sheetId="35" r:id="rId48"/>
    <sheet name="REM1" sheetId="87" r:id="rId49"/>
    <sheet name="REM2" sheetId="114" r:id="rId50"/>
    <sheet name="REM3" sheetId="89" r:id="rId51"/>
    <sheet name="REM4" sheetId="90" r:id="rId52"/>
    <sheet name="REM5" sheetId="91" r:id="rId53"/>
    <sheet name="REM-IVV" sheetId="118" r:id="rId54"/>
    <sheet name="AE1" sheetId="32" r:id="rId55"/>
    <sheet name="AE2" sheetId="34" r:id="rId56"/>
    <sheet name="AE3" sheetId="33" r:id="rId57"/>
    <sheet name="IRRBB1" sheetId="135" r:id="rId58"/>
    <sheet name="ESG1" sheetId="137" r:id="rId59"/>
    <sheet name="ESG2" sheetId="127" r:id="rId60"/>
    <sheet name="ESG3" sheetId="128" r:id="rId61"/>
    <sheet name="ESG4" sheetId="129" r:id="rId62"/>
    <sheet name="ESG5" sheetId="130" r:id="rId63"/>
    <sheet name="ESG6" sheetId="131" r:id="rId64"/>
    <sheet name="ESG7" sheetId="132" r:id="rId65"/>
    <sheet name="ESG8" sheetId="133" r:id="rId66"/>
    <sheet name="ESG9" sheetId="136" r:id="rId67"/>
    <sheet name="ESG10" sheetId="134" r:id="rId68"/>
  </sheets>
  <definedNames>
    <definedName name="_AE1">'AE1'!$A$1</definedName>
    <definedName name="_AE2">'AE2'!$A$1</definedName>
    <definedName name="_AE3">'AE3'!$A$1</definedName>
    <definedName name="_c" localSheetId="57" hidden="1">{"'Sheet1'!$A$1:$H$145"}</definedName>
    <definedName name="_c" localSheetId="18" hidden="1">{"'Sheet1'!$A$1:$H$145"}</definedName>
    <definedName name="_c" hidden="1">{"'Sheet1'!$A$1:$H$145"}</definedName>
    <definedName name="_CC1">'CC1'!$A$1</definedName>
    <definedName name="_CC2">'CC2 '!$A$1</definedName>
    <definedName name="_CCA1">'CCA1'!$A$1</definedName>
    <definedName name="_CCA2">'CCA2'!$A$1</definedName>
    <definedName name="_CCA3">'CCA3'!$A$1</definedName>
    <definedName name="_CCR1">'CCR1'!$A$1</definedName>
    <definedName name="_CCR2">'CCR2'!$A$1</definedName>
    <definedName name="_CCR3">'CCR3'!$A$1</definedName>
    <definedName name="_CCR4">'CCR4'!$A$1</definedName>
    <definedName name="_CCR5">'CCR5'!$A$1</definedName>
    <definedName name="_CCR8">'CCR8'!$A$1</definedName>
    <definedName name="_CCyB1">CCyB1!$A$1</definedName>
    <definedName name="_CCyB2">CCyB2!$A$1</definedName>
    <definedName name="_CQ1">'CQ1'!$A$1</definedName>
    <definedName name="_CQ3">'CQ3'!$A$1</definedName>
    <definedName name="_CQ4">'CQ4'!$A$1</definedName>
    <definedName name="_CQ5">'CQ5'!$A$1</definedName>
    <definedName name="_CR1">'CR1'!$A$1</definedName>
    <definedName name="_CR10">'CR10'!$A$1</definedName>
    <definedName name="_CR1A">'CR1-A'!$A$1</definedName>
    <definedName name="_CR2">'CR2'!$A$1</definedName>
    <definedName name="_CR3">'CR3'!$A$1</definedName>
    <definedName name="_CR4">'CR4'!$A$1</definedName>
    <definedName name="_CR5">'CR5'!$A$1</definedName>
    <definedName name="_CR6_AIRB">'CR6 A-IRB'!$A$1</definedName>
    <definedName name="_CR6_FIRB">'CR6 F-IRB'!$A$1</definedName>
    <definedName name="_CR6A">'CR6-A'!$A$1</definedName>
    <definedName name="_CR7A">'CR7-A'!$A$1</definedName>
    <definedName name="_CR8">'CR8'!$A$1</definedName>
    <definedName name="_CR9_AIRB">'CR9 A-IRB'!$A$1</definedName>
    <definedName name="_CR9_FIRB">'CR9 F-IRB'!$A$1</definedName>
    <definedName name="_ESG1" localSheetId="58">'ESG1'!$A$1</definedName>
    <definedName name="_ESG1">#REF!</definedName>
    <definedName name="_ESG10">'ESG10'!$A$1</definedName>
    <definedName name="_ESG2">'ESG2'!$A$1</definedName>
    <definedName name="_ESG3">'ESG3'!$A$1</definedName>
    <definedName name="_ESG4">'ESG4'!$A$1</definedName>
    <definedName name="_ESG5">'ESG5'!$A$1</definedName>
    <definedName name="_ESG6">'ESG6'!$A$1</definedName>
    <definedName name="_ESG7">'ESG7'!$A$1</definedName>
    <definedName name="_ESG8" localSheetId="66">'ESG9'!$A$1</definedName>
    <definedName name="_ESG8">'ESG8'!$A$1</definedName>
    <definedName name="_xlnm._FilterDatabase" localSheetId="24" hidden="1">'CQ4'!$B$9:$J$29</definedName>
    <definedName name="_xlnm._FilterDatabase" localSheetId="0" hidden="1">Index!$C$5:$E$91</definedName>
    <definedName name="_xlnm._FilterDatabase" hidden="1">#REF!</definedName>
    <definedName name="_INDEX">Index!$A$1</definedName>
    <definedName name="_IRRBB1">IRRBB1!$A$1</definedName>
    <definedName name="_KM1">'KM1'!$A$1</definedName>
    <definedName name="_LI1">'LI1 '!$A$1</definedName>
    <definedName name="_LI2">'LI2'!$A$1</definedName>
    <definedName name="_LI3" localSheetId="57">#REF!</definedName>
    <definedName name="_LI3">#REF!</definedName>
    <definedName name="_LIQ1">'LIQ1'!$A$1</definedName>
    <definedName name="_LIQ2">'LIQ2'!$A$1</definedName>
    <definedName name="_LR1">'LR1'!$A$1</definedName>
    <definedName name="_LR2">'LR2'!$A$1</definedName>
    <definedName name="_LR3">'LR3'!$A$1</definedName>
    <definedName name="_OR1">'OR1'!$A$1</definedName>
    <definedName name="_OV1">'OV1'!$A$1</definedName>
    <definedName name="_r" localSheetId="57" hidden="1">{#N/A,#N/A,FALSE,"KONZERN";#N/A,#N/A,FALSE,"DECKBLATT";#N/A,#N/A,FALSE,"BILANZ";#N/A,#N/A,FALSE,"KREDIT";#N/A,#N/A,FALSE,"FEASIBILITY";#N/A,#N/A,FALSE,"BETRIEBSANNAHMEN"}</definedName>
    <definedName name="_r" localSheetId="18"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REM_IVV">'REM-IVV'!$A$1</definedName>
    <definedName name="_REM1">'REM1'!$A$1</definedName>
    <definedName name="_REM2">'REM2'!$A$1</definedName>
    <definedName name="_REM3">'REM3'!$A$1</definedName>
    <definedName name="_REM4">'REM4'!$A$1</definedName>
    <definedName name="_REM5" localSheetId="57">IRRBB1!$A$1</definedName>
    <definedName name="_REM5">'REM5'!$A$1</definedName>
    <definedName name="_SEC1">'SEC1'!$A$1</definedName>
    <definedName name="_SEC3">'SEC3'!$A$1</definedName>
    <definedName name="_SEC4">'SEC4'!$A$1</definedName>
    <definedName name="_SEC5">'SEC5'!$A$1</definedName>
    <definedName name="a" localSheetId="57" hidden="1">{#N/A,#N/A,FALSE,"KONZERN";#N/A,#N/A,FALSE,"DECKBLATT";#N/A,#N/A,FALSE,"BILANZ";#N/A,#N/A,FALSE,"KREDIT";#N/A,#N/A,FALSE,"FEASIBILITY";#N/A,#N/A,FALSE,"BETRIEBSANNAHMEN"}</definedName>
    <definedName name="a" localSheetId="18"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57" hidden="1">{#N/A,#N/A,FALSE,"MPFEAS_2";#N/A,#N/A,FALSE,"MPFEAS_1";#N/A,#N/A,FALSE,"MPFEAS";#N/A,#N/A,FALSE,"KREDIT"}</definedName>
    <definedName name="as" localSheetId="18" hidden="1">{#N/A,#N/A,FALSE,"MPFEAS_2";#N/A,#N/A,FALSE,"MPFEAS_1";#N/A,#N/A,FALSE,"MPFEAS";#N/A,#N/A,FALSE,"KREDIT"}</definedName>
    <definedName name="as" hidden="1">{#N/A,#N/A,FALSE,"MPFEAS_2";#N/A,#N/A,FALSE,"MPFEAS_1";#N/A,#N/A,FALSE,"MPFEAS";#N/A,#N/A,FALSE,"KREDIT"}</definedName>
    <definedName name="b" localSheetId="57" hidden="1">{#N/A,#N/A,FALSE,"MPALLG";#N/A,#N/A,FALSE,"TITEL"}</definedName>
    <definedName name="b" localSheetId="18" hidden="1">{#N/A,#N/A,FALSE,"MPALLG";#N/A,#N/A,FALSE,"TITEL"}</definedName>
    <definedName name="b" hidden="1">{#N/A,#N/A,FALSE,"MPALLG";#N/A,#N/A,FALSE,"TITEL"}</definedName>
    <definedName name="d" localSheetId="57" hidden="1">{#N/A,#N/A,FALSE,"KONZERN";#N/A,#N/A,FALSE,"DECKBLATT";#N/A,#N/A,FALSE,"BILANZ";#N/A,#N/A,FALSE,"KREDIT";#N/A,#N/A,FALSE,"FEASIBILITY";#N/A,#N/A,FALSE,"BETRIEBSANNAHMEN"}</definedName>
    <definedName name="d" localSheetId="18"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57" hidden="1">{#N/A,#N/A,FALSE,"KONZERN";#N/A,#N/A,FALSE,"DECKBLATT";#N/A,#N/A,FALSE,"BILANZ";#N/A,#N/A,FALSE,"KREDIT";#N/A,#N/A,FALSE,"FEASIBILITY";#N/A,#N/A,FALSE,"BETRIEBSANNAHMEN"}</definedName>
    <definedName name="ddf" localSheetId="18"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57" hidden="1">{"'Sheet1'!$A$1:$H$145"}</definedName>
    <definedName name="dese" localSheetId="18" hidden="1">{"'Sheet1'!$A$1:$H$145"}</definedName>
    <definedName name="dese" hidden="1">{"'Sheet1'!$A$1:$H$145"}</definedName>
    <definedName name="dfafasf" localSheetId="57" hidden="1">{"'Sheet1'!$A$1:$H$145"}</definedName>
    <definedName name="dfafasf" localSheetId="18" hidden="1">{"'Sheet1'!$A$1:$H$145"}</definedName>
    <definedName name="dfafasf" hidden="1">{"'Sheet1'!$A$1:$H$145"}</definedName>
    <definedName name="dfsdfjsdf" localSheetId="57" hidden="1">{#N/A,#N/A,FALSE,"KONZERN";#N/A,#N/A,FALSE,"DECKBLATT";#N/A,#N/A,FALSE,"BILANZ";#N/A,#N/A,FALSE,"KREDIT";#N/A,#N/A,FALSE,"FEASIBILITY";#N/A,#N/A,FALSE,"BETRIEBSANNAHMEN"}</definedName>
    <definedName name="dfsdfjsdf" localSheetId="18"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57" hidden="1">{#N/A,#N/A,FALSE,"MPALLG";#N/A,#N/A,FALSE,"TITEL"}</definedName>
    <definedName name="dfsfsafadewrebgnu7" localSheetId="18" hidden="1">{#N/A,#N/A,FALSE,"MPALLG";#N/A,#N/A,FALSE,"TITEL"}</definedName>
    <definedName name="dfsfsafadewrebgnu7" hidden="1">{#N/A,#N/A,FALSE,"MPALLG";#N/A,#N/A,FALSE,"TITEL"}</definedName>
    <definedName name="_xlnm.Print_Area" localSheetId="41">'CCR5'!$A$1:$L$18</definedName>
    <definedName name="_xlnm.Print_Area" localSheetId="27">'CR4'!$B$2:$L$29</definedName>
    <definedName name="_xlnm.Print_Area" localSheetId="28">'CR5'!$B$2:$T$29</definedName>
    <definedName name="_xlnm.Print_Area" localSheetId="29">'CR6 A-IRB'!$A$2:$R$26</definedName>
    <definedName name="_xlnm.Print_Area" localSheetId="30">'CR6 F-IRB'!$A$2:$R$26</definedName>
    <definedName name="_xlnm.Print_Area" localSheetId="31">'CR6-A'!$A$2:$I$21</definedName>
    <definedName name="_xlnm.Print_Area" localSheetId="32">'CR7-A'!$B$2:$T$36</definedName>
    <definedName name="_xlnm.Print_Area" localSheetId="33">'CR8'!$A$2:$G$19</definedName>
    <definedName name="_xlnm.Print_Area" localSheetId="34">'CR9 A-IRB'!$A$2:$L$27</definedName>
    <definedName name="_xlnm.Print_Area" localSheetId="35">'CR9 F-IRB'!$A$2:$L$44</definedName>
    <definedName name="_xlnm.Print_Area" localSheetId="0">Index!$A$1:$E$110</definedName>
    <definedName name="_xlnm.Print_Area" localSheetId="4">'KM1'!$B$2:$H$54</definedName>
    <definedName name="_xlnm.Print_Area" localSheetId="5">'LI1 '!$B$2:$I$45</definedName>
    <definedName name="_xlnm.Print_Area" localSheetId="17">'LIQ1'!$A$1:$L$45</definedName>
    <definedName name="_xlnm.Print_Area" localSheetId="14">'LR1'!$B$2:$D$21</definedName>
    <definedName name="_xlnm.Print_Area" localSheetId="15">'LR2'!$B$2:$E$73</definedName>
    <definedName name="_xlnm.Print_Area" localSheetId="16">'LR3'!$B$2:$D$17</definedName>
    <definedName name="dsffsadf" localSheetId="57" hidden="1">{#N/A,#N/A,FALSE,"MPALLG";#N/A,#N/A,FALSE,"TITEL"}</definedName>
    <definedName name="dsffsadf" localSheetId="18" hidden="1">{#N/A,#N/A,FALSE,"MPALLG";#N/A,#N/A,FALSE,"TITEL"}</definedName>
    <definedName name="dsffsadf" hidden="1">{#N/A,#N/A,FALSE,"MPALLG";#N/A,#N/A,FALSE,"TITEL"}</definedName>
    <definedName name="dsfoajsfik" localSheetId="57" hidden="1">{#N/A,#N/A,FALSE,"MPALLG";#N/A,#N/A,FALSE,"TITEL"}</definedName>
    <definedName name="dsfoajsfik" localSheetId="18" hidden="1">{#N/A,#N/A,FALSE,"MPALLG";#N/A,#N/A,FALSE,"TITEL"}</definedName>
    <definedName name="dsfoajsfik" hidden="1">{#N/A,#N/A,FALSE,"MPALLG";#N/A,#N/A,FALSE,"TITEL"}</definedName>
    <definedName name="dsfsafds" localSheetId="57" hidden="1">{#N/A,#N/A,FALSE,"KONZERN";#N/A,#N/A,FALSE,"DECKBLATT";#N/A,#N/A,FALSE,"BILANZ";#N/A,#N/A,FALSE,"KREDIT";#N/A,#N/A,FALSE,"FEASIBILITY";#N/A,#N/A,FALSE,"BETRIEBSANNAHMEN"}</definedName>
    <definedName name="dsfsafds" localSheetId="18"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57" hidden="1">{#N/A,#N/A,FALSE,"KONZERN";#N/A,#N/A,FALSE,"DECKBLATT";#N/A,#N/A,FALSE,"BILANZ";#N/A,#N/A,FALSE,"KREDIT";#N/A,#N/A,FALSE,"FEASIBILITY";#N/A,#N/A,FALSE,"BETRIEBSANNAHMEN"}</definedName>
    <definedName name="dswews" localSheetId="18"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57" hidden="1">{#N/A,#N/A,FALSE,"KONZERN";#N/A,#N/A,FALSE,"DECKBLATT";#N/A,#N/A,FALSE,"BILANZ";#N/A,#N/A,FALSE,"KREDIT";#N/A,#N/A,FALSE,"FEASIBILITY";#N/A,#N/A,FALSE,"BETRIEBSANNAHMEN"}</definedName>
    <definedName name="e" localSheetId="18"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 localSheetId="57">#REF!</definedName>
    <definedName name="Einheit_Mio">CTRL!$C$3</definedName>
    <definedName name="Einheit_Tsd">CTRL!$C$4</definedName>
    <definedName name="ewfdtr" localSheetId="57" hidden="1">{#N/A,#N/A,FALSE,"MPALLG";#N/A,#N/A,FALSE,"TITEL"}</definedName>
    <definedName name="ewfdtr" localSheetId="18" hidden="1">{#N/A,#N/A,FALSE,"MPALLG";#N/A,#N/A,FALSE,"TITEL"}</definedName>
    <definedName name="ewfdtr" hidden="1">{#N/A,#N/A,FALSE,"MPALLG";#N/A,#N/A,FALSE,"TITEL"}</definedName>
    <definedName name="f" localSheetId="57" hidden="1">{#N/A,#N/A,FALSE,"MPALLG";#N/A,#N/A,FALSE,"TITEL"}</definedName>
    <definedName name="f" localSheetId="18" hidden="1">{#N/A,#N/A,FALSE,"MPALLG";#N/A,#N/A,FALSE,"TITEL"}</definedName>
    <definedName name="f" hidden="1">{#N/A,#N/A,FALSE,"MPALLG";#N/A,#N/A,FALSE,"TITEL"}</definedName>
    <definedName name="fafsdf" localSheetId="57" hidden="1">{"'Sheet1'!$A$1:$H$145"}</definedName>
    <definedName name="fafsdf" localSheetId="18" hidden="1">{"'Sheet1'!$A$1:$H$145"}</definedName>
    <definedName name="fafsdf" hidden="1">{"'Sheet1'!$A$1:$H$145"}</definedName>
    <definedName name="fasaffa" localSheetId="57" hidden="1">{#N/A,#N/A,FALSE,"MPALLG";#N/A,#N/A,FALSE,"TITEL"}</definedName>
    <definedName name="fasaffa" localSheetId="18" hidden="1">{#N/A,#N/A,FALSE,"MPALLG";#N/A,#N/A,FALSE,"TITEL"}</definedName>
    <definedName name="fasaffa" hidden="1">{#N/A,#N/A,FALSE,"MPALLG";#N/A,#N/A,FALSE,"TITEL"}</definedName>
    <definedName name="fasfasf" localSheetId="57" hidden="1">{#N/A,#N/A,FALSE,"MPFEAS_2";#N/A,#N/A,FALSE,"MPFEAS_1";#N/A,#N/A,FALSE,"MPFEAS";#N/A,#N/A,FALSE,"KREDIT"}</definedName>
    <definedName name="fasfasf" localSheetId="18" hidden="1">{#N/A,#N/A,FALSE,"MPFEAS_2";#N/A,#N/A,FALSE,"MPFEAS_1";#N/A,#N/A,FALSE,"MPFEAS";#N/A,#N/A,FALSE,"KREDIT"}</definedName>
    <definedName name="fasfasf" hidden="1">{#N/A,#N/A,FALSE,"MPFEAS_2";#N/A,#N/A,FALSE,"MPFEAS_1";#N/A,#N/A,FALSE,"MPFEAS";#N/A,#N/A,FALSE,"KREDIT"}</definedName>
    <definedName name="fdaaf" localSheetId="57" hidden="1">{#N/A,#N/A,FALSE,"MPFEAS_2";#N/A,#N/A,FALSE,"MPFEAS_1";#N/A,#N/A,FALSE,"MPFEAS";#N/A,#N/A,FALSE,"KREDIT"}</definedName>
    <definedName name="fdaaf" localSheetId="18" hidden="1">{#N/A,#N/A,FALSE,"MPFEAS_2";#N/A,#N/A,FALSE,"MPFEAS_1";#N/A,#N/A,FALSE,"MPFEAS";#N/A,#N/A,FALSE,"KREDIT"}</definedName>
    <definedName name="fdaaf" hidden="1">{#N/A,#N/A,FALSE,"MPFEAS_2";#N/A,#N/A,FALSE,"MPFEAS_1";#N/A,#N/A,FALSE,"MPFEAS";#N/A,#N/A,FALSE,"KREDIT"}</definedName>
    <definedName name="fdfewrwer" localSheetId="57" hidden="1">{#N/A,#N/A,FALSE,"KONZERN";#N/A,#N/A,FALSE,"DECKBLATT";#N/A,#N/A,FALSE,"BILANZ";#N/A,#N/A,FALSE,"KREDIT";#N/A,#N/A,FALSE,"FEASIBILITY";#N/A,#N/A,FALSE,"BETRIEBSANNAHMEN"}</definedName>
    <definedName name="fdfewrwer" localSheetId="18"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57" hidden="1">{"'Sheet1'!$A$1:$H$145"}</definedName>
    <definedName name="HTML_Control" localSheetId="18"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57" hidden="1">{#N/A,#N/A,FALSE,"KONZERN";#N/A,#N/A,FALSE,"DECKBLATT";#N/A,#N/A,FALSE,"BILANZ";#N/A,#N/A,FALSE,"KREDIT";#N/A,#N/A,FALSE,"FEASIBILITY";#N/A,#N/A,FALSE,"BETRIEBSANNAHMEN"}</definedName>
    <definedName name="Internat.Finance" localSheetId="18"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tterie" localSheetId="57" hidden="1">{"'Sheet1'!$A$1:$H$145"}</definedName>
    <definedName name="Lotterie" localSheetId="18" hidden="1">{"'Sheet1'!$A$1:$H$145"}</definedName>
    <definedName name="Lotterie" hidden="1">{"'Sheet1'!$A$1:$H$145"}</definedName>
    <definedName name="LTB" localSheetId="57" hidden="1">{#N/A,#N/A,FALSE,"KONZERN";#N/A,#N/A,FALSE,"DECKBLATT";#N/A,#N/A,FALSE,"BILANZ";#N/A,#N/A,FALSE,"KREDIT";#N/A,#N/A,FALSE,"FEASIBILITY";#N/A,#N/A,FALSE,"BETRIEBSANNAHMEN"}</definedName>
    <definedName name="LTB" localSheetId="18"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57" hidden="1">{"'Sheet1'!$A$1:$H$145"}</definedName>
    <definedName name="ökb" localSheetId="18" hidden="1">{"'Sheet1'!$A$1:$H$145"}</definedName>
    <definedName name="ökb" hidden="1">{"'Sheet1'!$A$1:$H$145"}</definedName>
    <definedName name="post" localSheetId="57" hidden="1">{#N/A,#N/A,FALSE,"KONZERN";#N/A,#N/A,FALSE,"DECKBLATT";#N/A,#N/A,FALSE,"BILANZ";#N/A,#N/A,FALSE,"KREDIT";#N/A,#N/A,FALSE,"FEASIBILITY";#N/A,#N/A,FALSE,"BETRIEBSANNAHMEN"}</definedName>
    <definedName name="post" localSheetId="18"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57" hidden="1">{#N/A,#N/A,FALSE,"KONZERN";#N/A,#N/A,FALSE,"DECKBLATT";#N/A,#N/A,FALSE,"BILANZ";#N/A,#N/A,FALSE,"KREDIT";#N/A,#N/A,FALSE,"FEASIBILITY";#N/A,#N/A,FALSE,"BETRIEBSANNAHMEN"}</definedName>
    <definedName name="sdsds" localSheetId="18"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57" hidden="1">{#N/A,#N/A,FALSE,"MPALLG";#N/A,#N/A,FALSE,"TITEL"}</definedName>
    <definedName name="Sparda" localSheetId="18"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57" hidden="1">{#N/A,#N/A,FALSE,"MPFEAS_2";#N/A,#N/A,FALSE,"MPFEAS_1";#N/A,#N/A,FALSE,"MPFEAS";#N/A,#N/A,FALSE,"KREDIT"}</definedName>
    <definedName name="wrn.FEAS_A3." localSheetId="18" hidden="1">{#N/A,#N/A,FALSE,"MPFEAS_2";#N/A,#N/A,FALSE,"MPFEAS_1";#N/A,#N/A,FALSE,"MPFEAS";#N/A,#N/A,FALSE,"KREDIT"}</definedName>
    <definedName name="wrn.FEAS_A3." hidden="1">{#N/A,#N/A,FALSE,"MPFEAS_2";#N/A,#N/A,FALSE,"MPFEAS_1";#N/A,#N/A,FALSE,"MPFEAS";#N/A,#N/A,FALSE,"KREDIT"}</definedName>
    <definedName name="wrn.FEAS_A4." localSheetId="57" hidden="1">{#N/A,#N/A,FALSE,"MPALLG";#N/A,#N/A,FALSE,"TITEL"}</definedName>
    <definedName name="wrn.FEAS_A4." localSheetId="18" hidden="1">{#N/A,#N/A,FALSE,"MPALLG";#N/A,#N/A,FALSE,"TITEL"}</definedName>
    <definedName name="wrn.FEAS_A4." hidden="1">{#N/A,#N/A,FALSE,"MPALLG";#N/A,#N/A,FALSE,"TITEL"}</definedName>
    <definedName name="wrn.FEASIBILITY." localSheetId="57" hidden="1">{#N/A,#N/A,FALSE,"KONZERN";#N/A,#N/A,FALSE,"DECKBLATT";#N/A,#N/A,FALSE,"BILANZ";#N/A,#N/A,FALSE,"KREDIT";#N/A,#N/A,FALSE,"FEASIBILITY";#N/A,#N/A,FALSE,"BETRIEBSANNAHMEN"}</definedName>
    <definedName name="wrn.FEASIBILITY." localSheetId="18"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#REF!</definedName>
    <definedName name="Z_709C9E53_5B3B_4D93_AAE4_289204A07508_.wvu.Rows" hidden="1">#REF!,#REF!,#REF!</definedName>
    <definedName name="Z_86F8CA99_3DDC_40A3_8920_586014BB569A_.wvu.Rows" hidden="1">#REF!,#REF!,#REF!,#REF!,#REF!</definedName>
    <definedName name="Z_ADAD8383_D1F6_4407_A4C1_45D663DE41AD_.wvu.Rows" localSheetId="57" hidden="1">#REF!,#REF!,#REF!</definedName>
    <definedName name="Z_ADAD8383_D1F6_4407_A4C1_45D663DE41AD_.wvu.Rows" hidden="1">#REF!,#REF!,#REF!</definedName>
    <definedName name="zeee" localSheetId="57" hidden="1">{#N/A,#N/A,FALSE,"MPALLG";#N/A,#N/A,FALSE,"TITEL"}</definedName>
    <definedName name="zeee" localSheetId="18"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37" l="1"/>
  <c r="B3" i="137"/>
  <c r="B54" i="136"/>
  <c r="B37" i="136"/>
  <c r="B5" i="136"/>
  <c r="G13" i="135" l="1"/>
  <c r="G10" i="135"/>
  <c r="G9" i="135"/>
  <c r="F13" i="135"/>
  <c r="F10" i="135"/>
  <c r="F9" i="135"/>
  <c r="E7" i="49"/>
  <c r="B1" i="31" l="1"/>
  <c r="D7" i="135"/>
  <c r="G7" i="135" l="1"/>
  <c r="F7" i="135"/>
  <c r="E7" i="135"/>
  <c r="B3" i="134"/>
  <c r="B3" i="133"/>
  <c r="B3" i="132"/>
  <c r="B3" i="131"/>
  <c r="B3" i="130"/>
  <c r="B3" i="129"/>
  <c r="B3" i="128"/>
  <c r="B3" i="127"/>
  <c r="I7" i="38" l="1"/>
  <c r="E7" i="38"/>
  <c r="E6" i="50"/>
  <c r="K7" i="38" l="1"/>
  <c r="J7" i="38"/>
  <c r="B3" i="125"/>
  <c r="B3" i="124"/>
  <c r="B3" i="123"/>
  <c r="B3" i="122"/>
  <c r="B4" i="81" l="1"/>
  <c r="B4" i="120"/>
  <c r="B4" i="121"/>
  <c r="B3" i="119"/>
  <c r="B35" i="77" l="1"/>
  <c r="B36" i="77" s="1"/>
  <c r="B3" i="118" l="1"/>
  <c r="B3" i="116"/>
  <c r="B3" i="115"/>
  <c r="B3" i="33"/>
  <c r="B3" i="34"/>
  <c r="B3" i="32" l="1"/>
  <c r="B3" i="35" l="1"/>
  <c r="B3" i="110" l="1"/>
  <c r="B3" i="62"/>
  <c r="B3" i="30"/>
  <c r="B3" i="27"/>
  <c r="B3" i="26"/>
  <c r="B3" i="25"/>
  <c r="B3" i="23" l="1"/>
  <c r="B3" i="61"/>
  <c r="B3" i="58"/>
  <c r="B3" i="57"/>
  <c r="B3" i="55"/>
  <c r="B3" i="54"/>
  <c r="B3" i="40"/>
  <c r="B3" i="39"/>
  <c r="B3" i="53"/>
  <c r="B3" i="73"/>
  <c r="B3" i="72" l="1"/>
  <c r="B3" i="71"/>
  <c r="B3" i="69"/>
  <c r="B3" i="68"/>
  <c r="B3" i="84"/>
  <c r="B3" i="67"/>
  <c r="B3" i="38"/>
  <c r="H7" i="38"/>
  <c r="D7" i="38"/>
  <c r="B3" i="48"/>
  <c r="D7" i="47"/>
  <c r="B3" i="47"/>
  <c r="B3" i="46"/>
  <c r="B3" i="83"/>
  <c r="B3" i="82"/>
  <c r="B18" i="80" l="1"/>
  <c r="B14" i="80"/>
  <c r="B10" i="80"/>
  <c r="B3" i="80"/>
  <c r="B3" i="36"/>
  <c r="B3" i="78"/>
  <c r="B31" i="77"/>
  <c r="B10" i="77"/>
  <c r="B11" i="77" s="1"/>
  <c r="B12" i="77" s="1"/>
  <c r="B13" i="77" s="1"/>
  <c r="B14" i="77" s="1"/>
  <c r="B17" i="77" s="1"/>
  <c r="B18" i="77" s="1"/>
  <c r="B3" i="77"/>
  <c r="D6" i="50"/>
  <c r="B3" i="50"/>
  <c r="F7" i="49"/>
  <c r="D7" i="49"/>
  <c r="B3" i="49"/>
  <c r="B32" i="77" l="1"/>
  <c r="B19" i="77"/>
  <c r="B20" i="77" s="1"/>
  <c r="B21" i="77" s="1"/>
  <c r="B22" i="77" s="1"/>
  <c r="B23" i="77" s="1"/>
  <c r="B24" i="77" s="1"/>
  <c r="B25" i="77" s="1"/>
  <c r="B26" i="77" s="1"/>
  <c r="B27" i="77" s="1"/>
</calcChain>
</file>

<file path=xl/sharedStrings.xml><?xml version="1.0" encoding="utf-8"?>
<sst xmlns="http://schemas.openxmlformats.org/spreadsheetml/2006/main" count="5534" uniqueCount="1957">
  <si>
    <t>Meldebögen gemäß Durchführungsverordnung (EU) 2021/637</t>
  </si>
  <si>
    <t>Artikel</t>
  </si>
  <si>
    <t>Anhang</t>
  </si>
  <si>
    <t>Meldebogen</t>
  </si>
  <si>
    <t>Name</t>
  </si>
  <si>
    <t>Offenlegung von Schlüsselparametern und Übersicht über die risikogewichteten Positionsbeträge</t>
  </si>
  <si>
    <t>I</t>
  </si>
  <si>
    <t>EU OV1</t>
  </si>
  <si>
    <t>Übersicht über die Gesamtrisikobeträge</t>
  </si>
  <si>
    <t>EU KM1</t>
  </si>
  <si>
    <t>Schlüsselparameter</t>
  </si>
  <si>
    <t>Offenlegung des Anwendungsbereichs</t>
  </si>
  <si>
    <t>V</t>
  </si>
  <si>
    <t>EU LI1</t>
  </si>
  <si>
    <t>Unterschiede zwischen dem Konsolidierungskreis für Rechnungslegungszwecke und dem aufsichtlichen Konsolidierungskreis und Zuordnung (Mapping) von Abschlusskategorien zu aufsichtsrechtlichen Risikokategorien</t>
  </si>
  <si>
    <t>EU LI2</t>
  </si>
  <si>
    <t>Hauptursachen für Unterschiede zwischen aufsichtsrechtlichen Risikopositionsbeträgen und Buchwerten im Jahresabschluss</t>
  </si>
  <si>
    <t>Offenlegung von Eigenmitteln</t>
  </si>
  <si>
    <t>VII</t>
  </si>
  <si>
    <t>EU CC1</t>
  </si>
  <si>
    <t>Zusammensetzung der aufsichtsrechtlichen Eigenmittel</t>
  </si>
  <si>
    <t>EU CC2</t>
  </si>
  <si>
    <t>Abstimmung der aufsichtsrechtlichen Eigenmittel mit der in den geprüften Abschlüssen enthaltenen Bilanz</t>
  </si>
  <si>
    <t>EU CCA</t>
  </si>
  <si>
    <t>Hauptmerkmale von Instrumenten aufsichtsrechtlicher Eigenmittel und Instrumenten berücksichtigungsfähiger Verbindlichkeiten (CET1)</t>
  </si>
  <si>
    <t>Hauptmerkmale von Instrumenten aufsichtsrechtlicher Eigenmittel und Instrumenten berücksichtigungsfähiger Verbindlichkeiten (AT1)</t>
  </si>
  <si>
    <t>Hauptmerkmale von Instrumenten aufsichtsrechtlicher Eigenmittel und Instrumenten berücksichtigungsfähiger Verbindlichkeiten (Ergänzungskapital)</t>
  </si>
  <si>
    <t>Offenlegung von antizyklischen Kapitalpuffern</t>
  </si>
  <si>
    <t>IX</t>
  </si>
  <si>
    <t>EU CCyB1</t>
  </si>
  <si>
    <t>Geografische Verteilung der für die Berechnung des antizyklischen Kapitalpuffers wesentlichen Kreditrisikopositionen</t>
  </si>
  <si>
    <t>EU CCyB2</t>
  </si>
  <si>
    <t>Höhe des institutsspezifischen antizyklischen Kapitalpuffers</t>
  </si>
  <si>
    <t>Offenlegung der Verschuldungsquote</t>
  </si>
  <si>
    <t>XI</t>
  </si>
  <si>
    <t>EU LR1</t>
  </si>
  <si>
    <t>LRSum – Summarische Abstimmung zwischen bilanzierten Aktiva und Risikopositionen für die Verschuldungsquote</t>
  </si>
  <si>
    <t>EU LR2</t>
  </si>
  <si>
    <t>LRCom – Einheitliche Offenlegung der Verschuldungsquote</t>
  </si>
  <si>
    <t>EU LR3</t>
  </si>
  <si>
    <t>LRSpl – Aufgliederung der bilanzwirksamen Risikopositionen (ohne Derivate, SFTs und ausgenommene Risikopositionen)</t>
  </si>
  <si>
    <t>Offenlegung von Liquiditätsanforderungen</t>
  </si>
  <si>
    <t>XIII</t>
  </si>
  <si>
    <t>EU LIQ1</t>
  </si>
  <si>
    <t>Quantitative Angaben zur LCR</t>
  </si>
  <si>
    <t>EU LIQ2</t>
  </si>
  <si>
    <t>Strukturelle Liquiditätsquote</t>
  </si>
  <si>
    <t>Offenlegung des Kredit- und des Verwässerungsrisikos sowie der Kreditqualität</t>
  </si>
  <si>
    <t>XV</t>
  </si>
  <si>
    <t>EU CR1</t>
  </si>
  <si>
    <t>Vertragsgemäß bediente und notleidende Risikopositionen und damit verbundene Rückstellungen</t>
  </si>
  <si>
    <t>EU CR1-A</t>
  </si>
  <si>
    <t>Restlaufzeit von Risikopositionen</t>
  </si>
  <si>
    <t>EU CR2</t>
  </si>
  <si>
    <t>Veränderung des Bestands notleidender Darlehen und Kredite</t>
  </si>
  <si>
    <t>EU CQ1</t>
  </si>
  <si>
    <t>Kreditqualität gestundeter Risikopositionen</t>
  </si>
  <si>
    <t>EU CQ3</t>
  </si>
  <si>
    <t>Kreditqualität vertragsgemäß bedienter und notleidender Risikopositionen nach Überfälligkeit in Tagen</t>
  </si>
  <si>
    <t>EU CQ4</t>
  </si>
  <si>
    <t>Qualität notleidender Risikopositionen nach geografischem Gebiet</t>
  </si>
  <si>
    <t>EU CQ5</t>
  </si>
  <si>
    <t>Kreditqualität von Darlehen und Kredite an nichtfinanzielle Kapitalgesellschaften nach Wirtschaftszweig</t>
  </si>
  <si>
    <t>Offenlegung der Verwendung von Kreditrisikominderungstechniken</t>
  </si>
  <si>
    <t>XVII</t>
  </si>
  <si>
    <t>EU CR3</t>
  </si>
  <si>
    <t>Übersicht über Kreditrisikominderungstechniken: Offenlegung der Verwendung von Kreditrisikominderungstechniken</t>
  </si>
  <si>
    <t>Offenlegung der Verwendung des Standardansatzes</t>
  </si>
  <si>
    <t>XIX</t>
  </si>
  <si>
    <t>EU CR4</t>
  </si>
  <si>
    <t>Standardansatz – Kreditrisiko und Wirkung der Kreditrisikominderung</t>
  </si>
  <si>
    <t>EU CR5</t>
  </si>
  <si>
    <t>Standardansatz</t>
  </si>
  <si>
    <t>Offenlegung der Anwendung des IRB-Ansatzes auf Kreditrisiken</t>
  </si>
  <si>
    <t>XXI</t>
  </si>
  <si>
    <t>EU CR6</t>
  </si>
  <si>
    <t>IRB-Ansatz – Kreditrisikopositionen nach Risikopositionsklasse und PD-Bandbreite (A-IRB)</t>
  </si>
  <si>
    <t>IRB-Ansatz – Kreditrisikopositionen nach Risikopositionsklasse und PD-Bandbreite (F-IRB)</t>
  </si>
  <si>
    <t>EU CR6-A</t>
  </si>
  <si>
    <t>Umfang der Verwendung von IRB- und SA-Ansatz</t>
  </si>
  <si>
    <t>EU CR7-A</t>
  </si>
  <si>
    <t>IRB-Ansatz – Offenlegung des Rückgriffs auf CRM-Techniken</t>
  </si>
  <si>
    <t>EU CR8</t>
  </si>
  <si>
    <t>RWEA-Flussrechnung der Kreditrisiken gemäß IRB-Ansatz</t>
  </si>
  <si>
    <t>EU CR9</t>
  </si>
  <si>
    <t>IRB-Ansatz – PD-Rückvergleiche je Risikopositionsklasse (festgelegte PD-Skala) (A-IRB)</t>
  </si>
  <si>
    <t>IRB-Ansatz – PD-Rückvergleiche je Risikopositionsklasse (festgelegte PD-Skala) (F-IRB)</t>
  </si>
  <si>
    <t>Offenlegung von Spezialfinanzierungs- und Beteiligungspositionen nach dem einfachen Risikogewichtungsansatz</t>
  </si>
  <si>
    <t>XXIII</t>
  </si>
  <si>
    <t>EU CR10</t>
  </si>
  <si>
    <t>Spezialfinanzierungen und Beteiligungspositionen nach dem einfachen Risikogewichtungsansatz</t>
  </si>
  <si>
    <t>Offenlegung des Gegenparteiausfallrisikos</t>
  </si>
  <si>
    <t>XXV</t>
  </si>
  <si>
    <t>EU CCR1</t>
  </si>
  <si>
    <t>Analyse der CCR-Risikoposition nach Ansatz</t>
  </si>
  <si>
    <t>EU CCR2</t>
  </si>
  <si>
    <t>Eigenmittelanforderungen für das CVA-Risiko</t>
  </si>
  <si>
    <t>EU CCR3</t>
  </si>
  <si>
    <t>Standardansatz – CCR-Risikopositionen nach regulatorischer Risikopositionsklasse und Risikogewicht</t>
  </si>
  <si>
    <t>EU CCR4</t>
  </si>
  <si>
    <t>IRB-Ansatz – CCR-Risikopositionen nach Risikopositionsklasse und PD-Skala</t>
  </si>
  <si>
    <t>EU CCR5</t>
  </si>
  <si>
    <t>Zusammensetzung der Sicherheiten für CCR-Risikopositionen</t>
  </si>
  <si>
    <t>EU CCR8</t>
  </si>
  <si>
    <t>Risikopositionen gegenüber zentralen Gegenparteien (CCPs)</t>
  </si>
  <si>
    <t>Offenlegung des Risikos aus Verbriefungspositionen</t>
  </si>
  <si>
    <t>XXVII</t>
  </si>
  <si>
    <t>EU SEC1</t>
  </si>
  <si>
    <t>Verbriefungspositionen im Anlagebuch</t>
  </si>
  <si>
    <t>EU SEC3</t>
  </si>
  <si>
    <t>Verbriefungspositionen im Anlagebuch und damit verbundene Eigenkapitalanforderungen – Institut, das als Originator oder Sponsor auftritt</t>
  </si>
  <si>
    <t>EU SEC4</t>
  </si>
  <si>
    <t>Verbriefungspositionen im Anlagebuch und damit verbundene Eigenkapitalanforderungen – Institut, das als Anleger auftritt</t>
  </si>
  <si>
    <t>EU SEC5</t>
  </si>
  <si>
    <t>Vom Institut verbriefte Risikopositionen – ausgefallene Risikopositionen und spezifische Kreditrisikoanpassungen</t>
  </si>
  <si>
    <t>Offenlegung des operationellen Risikos</t>
  </si>
  <si>
    <t>XXXI</t>
  </si>
  <si>
    <t>EU OR1</t>
  </si>
  <si>
    <t>Eigenmittelanforderungen für das operationelle Risiko und risikogewichtete Positionsbeträge</t>
  </si>
  <si>
    <t>Offenlegung der Vergütungspolitik</t>
  </si>
  <si>
    <t>XXXIII</t>
  </si>
  <si>
    <t>EU REM1</t>
  </si>
  <si>
    <t>Für das Geschäftsjahr gewährte Vergütung</t>
  </si>
  <si>
    <t>EU REM2</t>
  </si>
  <si>
    <t>Sonderzahlungen an Mitarbeiter, deren berufliche Tätigkeiten einen wesentlichen Einfluss auf das Risikoprofil des Instituts haben (identifizierte Mitarbeiter)</t>
  </si>
  <si>
    <t>EU REM3</t>
  </si>
  <si>
    <t>Zurückbehaltene Vergütung</t>
  </si>
  <si>
    <t>EU REM4</t>
  </si>
  <si>
    <t>Vergütungen von 1 Mio. EUR oder mehr pro Jahr</t>
  </si>
  <si>
    <t>EU REM5</t>
  </si>
  <si>
    <t>Angaben zur Vergütung der Mitarbeiter, deren berufliche Tätigkeiten einen wesentlichen Einfluss auf das Risikoprofil des Instituts haben (identifizierte Mitarbeiter)</t>
  </si>
  <si>
    <t>REM-IVV</t>
  </si>
  <si>
    <t>Informationen zur Vergütung nach § 16 Abs. 1 Nr. 3 IVV</t>
  </si>
  <si>
    <t>Offenlegung von belasteten und unbelasteten Vermögenswerten</t>
  </si>
  <si>
    <t>XXXV</t>
  </si>
  <si>
    <t>EU AE1</t>
  </si>
  <si>
    <t>Belastete und unbelastete Vermögenswerte</t>
  </si>
  <si>
    <t>EU AE2</t>
  </si>
  <si>
    <t>Entgegengenommene Sicherheiten und begebene eigene Schuldverschreibungen</t>
  </si>
  <si>
    <t>EU AE3</t>
  </si>
  <si>
    <t>Belastungsquellen</t>
  </si>
  <si>
    <t>Zinsrisiko im Anlagebuch</t>
  </si>
  <si>
    <t>IRRBB1</t>
  </si>
  <si>
    <t>Auswirkungen der aufsichtlichen Zinsschockszenarios</t>
  </si>
  <si>
    <t>ESG Risiken</t>
  </si>
  <si>
    <t>ESG1</t>
  </si>
  <si>
    <t>Anlagebuch - Indikatoren für potenzielle Transitionsrisiken aus dem Klimawandel: Kreditqualität der Risikopositionen nach Sektoren, Emissionen und Restlaufzeit</t>
  </si>
  <si>
    <t>ESG2</t>
  </si>
  <si>
    <t>Anlagebuch - Indikatoren für potenzielle Transitionsrisiken aus dem Klimawandel: Durch Immobilien besicherte Darlehen - Energieeffizienz der Sicherheiten</t>
  </si>
  <si>
    <t>ESG3</t>
  </si>
  <si>
    <t>Anlagebuch - Indikatoren für potenzielle Transitionsrisiken aus dem Klimawandel: Angleichungsparameter</t>
  </si>
  <si>
    <t>ESG4</t>
  </si>
  <si>
    <t>Anlagebuch - Indikatoren für potenzielle Transitionsrisiken aus dem Klimawandel: Risikopositionen gegenüber den 20 CO2-intensivsten Unternehmen</t>
  </si>
  <si>
    <t>ESG5</t>
  </si>
  <si>
    <t>Anlagebuch - Indikatoren für potenzielle physische Risiken aus dem Klimawandel: Risikopositionen mit physischem Risiko</t>
  </si>
  <si>
    <t>ESG6</t>
  </si>
  <si>
    <t>Übersicht über die wesentlichen Leistungsindikatoren (KPI) für taxonomiekonforme Risikopositionen</t>
  </si>
  <si>
    <t>ESG7</t>
  </si>
  <si>
    <t>Risikomindernde Maßnahmen: Vermögenswerte für die Berechnung der GAR</t>
  </si>
  <si>
    <t>ESG8</t>
  </si>
  <si>
    <t>GAR (%)</t>
  </si>
  <si>
    <t>ESG9</t>
  </si>
  <si>
    <t>Risikomindernde Maßnahmen: BTAR</t>
  </si>
  <si>
    <t>ESG10</t>
  </si>
  <si>
    <t>Sonstige Klimaschutzmaßnahmen, die nicht in der EU-Taxonomie abgebildet werden</t>
  </si>
  <si>
    <t>Die Datei ist für Datenverarbeitungszwecke konzipiert, der Fokus liegt nicht auf Druckbarkeit.</t>
  </si>
  <si>
    <t>Ein Wert von "–" bedeutet, dass der Wert gerundet &lt; 1 Mio. € beträgt oder kein Wert vorliegt.</t>
  </si>
  <si>
    <t>Das Runden kann dazu führen, dass die Summe der Einzelpositionen nicht mit der (gerundeten) Summe übereinstimmt.</t>
  </si>
  <si>
    <t>Leere Zellen weisen darauf hin, dass kein Wert vorhanden ist.</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</si>
  <si>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</si>
  <si>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</si>
  <si>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</si>
  <si>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</si>
  <si>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31.12.2024</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</si>
  <si>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</si>
  <si>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</si>
  <si>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</si>
  <si>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</si>
  <si>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</si>
  <si>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</si>
  <si>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</si>
  <si>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</si>
  <si>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</si>
  <si>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</si>
  <si>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</si>
  <si>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</si>
  <si>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</si>
  <si>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</si>
  <si>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</si>
  <si>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</si>
  <si>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</si>
  <si>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</si>
  <si>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</si>
  <si>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</si>
  <si>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</si>
  <si>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</si>
  <si>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</si>
  <si>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EU 8b</t>
  </si>
  <si>
    <t>Davon: Anpassung der Kreditbewertung (CVA)</t>
  </si>
  <si>
    <t>Davon: Sonstiges CCR</t>
  </si>
  <si>
    <t>Entfällt</t>
  </si>
  <si>
    <t>Abwicklungsrisiko</t>
  </si>
  <si>
    <t>Verbriefungspositionen im Anlagebuch (nach Anwendung der Obergrenze)</t>
  </si>
  <si>
    <t>Davon: SEC-IRBA</t>
  </si>
  <si>
    <t>Davon: SEC-ERBA (einschl. IAA)</t>
  </si>
  <si>
    <t>Davon: SEC-SA</t>
  </si>
  <si>
    <t>EU 19a</t>
  </si>
  <si>
    <t>Davon: 1 250 % / Abzug</t>
  </si>
  <si>
    <t>Positions-, Währungs- und Warenpositionsrisiken (Marktrisiko)</t>
  </si>
  <si>
    <t>Davon: IMA</t>
  </si>
  <si>
    <t>EU 22a</t>
  </si>
  <si>
    <t>Großkredite</t>
  </si>
  <si>
    <t>Operationelles Risiko</t>
  </si>
  <si>
    <t>EU 23a</t>
  </si>
  <si>
    <t>Davon: Basisindikatoransatz</t>
  </si>
  <si>
    <t>EU 23b</t>
  </si>
  <si>
    <t>EU 23c</t>
  </si>
  <si>
    <t>Davon: Fortgeschrittener Messansatz</t>
  </si>
  <si>
    <t>Beträge unter den Abzugsschwellenwerten (mit einem Risikogewicht von 250 %)</t>
  </si>
  <si>
    <t>Gesamt</t>
  </si>
  <si>
    <r>
      <t xml:space="preserve">Meldebogen </t>
    </r>
    <r>
      <rPr>
        <b/>
        <sz val="11"/>
        <color rgb="FF007858"/>
        <rFont val="Arial Narrow"/>
        <family val="2"/>
      </rPr>
      <t>EU KM1</t>
    </r>
    <r>
      <rPr>
        <b/>
        <sz val="11"/>
        <color theme="1"/>
        <rFont val="Arial Narrow"/>
        <family val="2"/>
      </rPr>
      <t xml:space="preserve"> – Schlüsselparameter</t>
    </r>
  </si>
  <si>
    <t>d</t>
  </si>
  <si>
    <t>e</t>
  </si>
  <si>
    <t>k. A.</t>
  </si>
  <si>
    <t>Verfügbare Eigenmittel (Beträge)</t>
  </si>
  <si>
    <t>Hartes Kernkapital (CET1)</t>
  </si>
  <si>
    <t>Kernkapital (T1)</t>
  </si>
  <si>
    <t>Gesamtkapital</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</si>
  <si>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</si>
  <si>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</si>
  <si>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</si>
  <si>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</si>
  <si>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</si>
  <si>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</si>
  <si>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</si>
  <si>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</si>
  <si>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</si>
  <si>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</si>
  <si>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</si>
  <si>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</si>
  <si>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</si>
  <si>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</si>
  <si>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</si>
  <si>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</si>
  <si>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</si>
  <si>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</si>
  <si>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</si>
  <si>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</si>
  <si>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</si>
  <si>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</si>
  <si>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</si>
  <si>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</si>
  <si>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</si>
  <si>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</si>
  <si>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</si>
  <si>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</si>
  <si>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</si>
  <si>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</si>
  <si>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</si>
  <si>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</si>
  <si>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</si>
  <si>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Zusätzliche Eigenmittelanforderungen für das 
Risiko einer übermäßigen Verschuldung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</si>
  <si>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</si>
  <si>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</si>
  <si>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</si>
  <si>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</si>
  <si>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</si>
  <si>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</si>
  <si>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</si>
  <si>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</si>
  <si>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</si>
  <si>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</si>
  <si>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</si>
  <si>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</si>
  <si>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</si>
  <si>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</si>
  <si>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</si>
  <si>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</si>
  <si>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</si>
  <si>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</si>
  <si>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</si>
  <si>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</si>
  <si>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rgb="FF007858"/>
        <rFont val="Arial Narrow"/>
        <family val="2"/>
      </rPr>
      <t>EU LI1</t>
    </r>
    <r>
      <rPr>
        <b/>
        <sz val="11"/>
        <rFont val="Arial Narrow"/>
        <family val="2"/>
      </rPr>
      <t xml:space="preserve"> – Unterschiede zwischen dem Konsolidierungskreis für Rechnungslegungszwecke und dem aufsichtlichen Konsolidierungskreis und Zuordnung (Mapping) von Abschlusskategorien zu aufsichtsrechtlichen Risikokategorien</t>
    </r>
  </si>
  <si>
    <t>a / b</t>
  </si>
  <si>
    <t>f</t>
  </si>
  <si>
    <t>g</t>
  </si>
  <si>
    <t xml:space="preserve"> </t>
  </si>
  <si>
    <t>Buchwerte gemäß veröffentlichtem Jahresabschluss und aufsichtsrechtlichem Konsilidierungskreis</t>
  </si>
  <si>
    <t>Buchwerte der Posten, die</t>
  </si>
  <si>
    <t>dem 
Kreditrisikorahmen unterliegen</t>
  </si>
  <si>
    <t>dem 
CCR-Rahmen unterliegen</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</si>
  <si>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</si>
  <si>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</si>
  <si>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</si>
  <si>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</si>
  <si>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Barreserve</t>
  </si>
  <si>
    <t>Schuldtitel öffentlicher Stellen und Wechsel, die zur Refinanzierung bei Zentralnotenbanken zugelassen sind</t>
  </si>
  <si>
    <t>Forderungen an Kreditinstitute</t>
  </si>
  <si>
    <t>Forderungen an Kunden</t>
  </si>
  <si>
    <t>Schuldverschreibungen und andere festverzinsliche Wertpapiere</t>
  </si>
  <si>
    <t>Aktien und andere nicht festverzinsliche Wertpapiere</t>
  </si>
  <si>
    <t>6a</t>
  </si>
  <si>
    <t>Handelsbestand</t>
  </si>
  <si>
    <t>Beteiligungen</t>
  </si>
  <si>
    <t>Anteile an verbundenen Unternehmen</t>
  </si>
  <si>
    <t>Treuhandvermögen</t>
  </si>
  <si>
    <t>Ausgleichsforderungen gegen die öffentliche Hand einschließlich Schuldverschreibungen aus deren Umtausch</t>
  </si>
  <si>
    <t>Immaterielle Anlagewerte</t>
  </si>
  <si>
    <t>Sachanlagen</t>
  </si>
  <si>
    <t>Eingefordertes, noch nicht eingezahltes Kapital</t>
  </si>
  <si>
    <t>Sonstige Vermögensgegenstände</t>
  </si>
  <si>
    <t>Rechnungsabgrenzungsposten</t>
  </si>
  <si>
    <t>Aktive latente Steuern</t>
  </si>
  <si>
    <t>Aktiver Unterschiedsbetrag aus der Vermögensverrechnung</t>
  </si>
  <si>
    <t>Nicht durch Eigenkapital gedeckter Fehlbetrag</t>
  </si>
  <si>
    <t>x</t>
  </si>
  <si>
    <t>Aktiva insgesamt</t>
  </si>
  <si>
    <t>Aufschlüsselung nach Passivaklassen gemäß Bilanz im veröffentlichten Jahresabschluss</t>
  </si>
  <si>
    <t>1</t>
  </si>
  <si>
    <t>Verbindlichkeiten gegenüber Kreditinstituten</t>
  </si>
  <si>
    <t>Verbindlichkeiten gegenüber Kunden</t>
  </si>
  <si>
    <t>Verbriefte Verbindlichkeiten</t>
  </si>
  <si>
    <t>3a</t>
  </si>
  <si>
    <t>4</t>
  </si>
  <si>
    <t>Treuhandverbindlichkeiten</t>
  </si>
  <si>
    <t>Sonstige Verbindlichkeiten</t>
  </si>
  <si>
    <t>Passive latente Steuern</t>
  </si>
  <si>
    <t>7</t>
  </si>
  <si>
    <t>Rückstellungen</t>
  </si>
  <si>
    <t>8</t>
  </si>
  <si>
    <t>(weggefallen)</t>
  </si>
  <si>
    <t>9</t>
  </si>
  <si>
    <t>Nachrangige Verbindlichkeiten</t>
  </si>
  <si>
    <t>10</t>
  </si>
  <si>
    <t>Genussrechtskapital</t>
  </si>
  <si>
    <t>11</t>
  </si>
  <si>
    <t>Fonds für allgemeine Bankrisiken</t>
  </si>
  <si>
    <t>11a</t>
  </si>
  <si>
    <t>zur Durchführung der beschlossenen Kapitalerhöhung geleistete Beträge</t>
  </si>
  <si>
    <t>12</t>
  </si>
  <si>
    <t>Eigenkapital</t>
  </si>
  <si>
    <t>Passiva insgesamt</t>
  </si>
  <si>
    <r>
      <t xml:space="preserve">Meldebogen </t>
    </r>
    <r>
      <rPr>
        <b/>
        <sz val="11"/>
        <color rgb="FF007858"/>
        <rFont val="Arial Narrow"/>
        <family val="2"/>
      </rPr>
      <t>EU LI2</t>
    </r>
    <r>
      <rPr>
        <b/>
        <sz val="11"/>
        <rFont val="Arial Narrow"/>
        <family val="2"/>
      </rPr>
      <t xml:space="preserve"> – Hauptursachen für Unterschiede zwischen aufsichtsrechtlichen Risikopositionsbeträgen und Buchwerten im Jahresabschluss</t>
    </r>
  </si>
  <si>
    <t>Posten im</t>
  </si>
  <si>
    <t>Kreditrisikorahmen</t>
  </si>
  <si>
    <t>Verbriefungs-rahmen</t>
  </si>
  <si>
    <t>CCR-Rahmen</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</si>
  <si>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</si>
  <si>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</si>
  <si>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</si>
  <si>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</si>
  <si>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</si>
  <si>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Unterschiede in den Bewertungen</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</si>
  <si>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</si>
  <si>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</si>
  <si>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</si>
  <si>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</si>
  <si>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</si>
  <si>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</si>
  <si>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</si>
  <si>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r>
      <t xml:space="preserve">Meldebogen </t>
    </r>
    <r>
      <rPr>
        <b/>
        <sz val="11"/>
        <color rgb="FF007858"/>
        <rFont val="Arial Narrow"/>
        <family val="2"/>
      </rPr>
      <t>EU CC1</t>
    </r>
    <r>
      <rPr>
        <b/>
        <sz val="11"/>
        <color theme="1"/>
        <rFont val="Arial Narrow"/>
        <family val="2"/>
      </rPr>
      <t xml:space="preserve"> – Zusammensetzung der aufsichtsrechtlichen Eigenmittel</t>
    </r>
  </si>
  <si>
    <t xml:space="preserve"> a)</t>
  </si>
  <si>
    <t>b)</t>
  </si>
  <si>
    <t>Beträge</t>
  </si>
  <si>
    <t>Quelle nach Referenznummern/ 
-buchstaben der Bilanz im aufsichtsrechtlichen Konsolidierungskreis</t>
  </si>
  <si>
    <t xml:space="preserve">Hartes Kernkapital (CET1): Instrumente und Rücklagen                         </t>
  </si>
  <si>
    <t>Kapitalinstrumente und das mit ihnen verbundene Agio</t>
  </si>
  <si>
    <t>davon: gezeichnetes Kapital</t>
  </si>
  <si>
    <t>A</t>
  </si>
  <si>
    <t>davon: Kapitalrücklage</t>
  </si>
  <si>
    <t>B</t>
  </si>
  <si>
    <t>Einbehaltene Gewinne</t>
  </si>
  <si>
    <t>C</t>
  </si>
  <si>
    <t>Kumuliertes sonstiges Ergebnis (und sonstige Rücklagen)</t>
  </si>
  <si>
    <t>EU-3a</t>
  </si>
  <si>
    <t>D</t>
  </si>
  <si>
    <t>Betrag der Posten im Sinne von Artikel 484 Absatz 3 CRR zuzüglich des damit verbundenen Agios, dessen Anrechnung auf das CET1 ausläuft</t>
  </si>
  <si>
    <t>Minderheitsbeteiligungen (zulässiger Betrag in konsolidiertem CET1)</t>
  </si>
  <si>
    <t>EU-5a</t>
  </si>
  <si>
    <t>Von unabhängiger Seite geprüfte Zwischengewinne, abzüglich aller vorhersehbaren Abgaben oder Dividenden</t>
  </si>
  <si>
    <t>E</t>
  </si>
  <si>
    <t>Hartes Kernkapital (CET1) vor regulatorischen Anpassungen</t>
  </si>
  <si>
    <t>Hartes Kernkapital (CET1): regulatorische Anpassungen</t>
  </si>
  <si>
    <t>Zusätzliche Bewertungsanpassungen (negativer Betrag)</t>
  </si>
  <si>
    <t>F</t>
  </si>
  <si>
    <t>Immaterielle Vermögenswerte (verringert um entsprechende Steuerschulden) (negativer Betrag)</t>
  </si>
  <si>
    <t>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</si>
  <si>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</si>
  <si>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</si>
  <si>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Rücklagen aus Gewinnen oder Verlusten aus zeitwertbilanzierten Geschäften zur Absicherung von Zahlungsströmen für nicht zeitwertbilanzierte Finanzinstrumente</t>
  </si>
  <si>
    <t>Negative Beträge aus der Berechnung der erwarteten Verlustbeträge</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</si>
  <si>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</si>
  <si>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</si>
  <si>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</si>
  <si>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</si>
  <si>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</si>
  <si>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</si>
  <si>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</si>
  <si>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</si>
  <si>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</si>
  <si>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</si>
  <si>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</si>
  <si>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</si>
  <si>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</si>
  <si>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</si>
  <si>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</si>
  <si>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</si>
  <si>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</si>
  <si>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</si>
  <si>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</si>
  <si>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</si>
  <si>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</si>
  <si>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</si>
  <si>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</si>
  <si>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</si>
  <si>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</si>
  <si>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</si>
  <si>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</si>
  <si>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</si>
  <si>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davon: gemäß anwendbaren Rechnungslegungsstandards als Eigenkapital eingestuft</t>
  </si>
  <si>
    <t>H1</t>
  </si>
  <si>
    <t>davon: gemäß anwendbaren Rechnungslegungsstandards als Passiva eingestuft</t>
  </si>
  <si>
    <t>H2</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</si>
  <si>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</si>
  <si>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</si>
  <si>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</si>
  <si>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</si>
  <si>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</si>
  <si>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Zum konsolidierten zusätzlichen Kernkapital zählende Instrumente des qualifizierten Kernkapitals (einschließlich nicht in Zeile 5 enthaltener Minderheitsbeteiligungen), die von Tochterunternehmen begeben worden sind und von Drittparteien gehalten werden</t>
  </si>
  <si>
    <t>davon: von Tochterunternehmen begebene Instrumente, deren Anrechnung ausläuft</t>
  </si>
  <si>
    <t>Zusätzliches Kernkapital (AT1) vor regulatorischen Anpassungen</t>
  </si>
  <si>
    <t>Zusätzliches Kernkapital (AT1): regulatorische Anpassungen</t>
  </si>
  <si>
    <t>Direkte, indirekte und synthetische Positionen eines Instituts in eigenen Instrumenten des zusätzlichen Kernkapitals (negativer Betrag)</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</si>
  <si>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</si>
  <si>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</si>
  <si>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Direkte, indirekte und synthetische Positionen des Instituts in Instrumenten des zusätzlichen Kernkapitals von Unternehmen der Finanzbranche, an denen das Institut eine wesentliche Beteiligung hält (abzüglich anrechenbarer Verkaufspositionen) (negativer Betrag)</t>
  </si>
  <si>
    <t>Betrag der von den Posten des Ergänzungskapitals in Abzug zu bringenden Posten, der die Posten des Ergänzungskapitals des Instituts überschreitet (negativer Betrag)</t>
  </si>
  <si>
    <t xml:space="preserve">42a </t>
  </si>
  <si>
    <t>Sonstige regulatorische Anpassungen des zusätzlichen Kernkapitals</t>
  </si>
  <si>
    <t>Regulatorische Anpassungen des zusätzlichen Kernkapitals (AT1) insgesamt</t>
  </si>
  <si>
    <t>Zusätzliches Kernkapital (AT1)</t>
  </si>
  <si>
    <t>Kernkapital (T1 = CET1 + AT1)</t>
  </si>
  <si>
    <t>Ergänzungskapital (T2): Instrumente</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</si>
  <si>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</si>
  <si>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</si>
  <si>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</si>
  <si>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</si>
  <si>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</si>
  <si>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t>
  </si>
  <si>
    <t>Kreditrisikoanpassungen</t>
  </si>
  <si>
    <t>Ergänzungskapital (T2) vor regulatorischen Anpassungen</t>
  </si>
  <si>
    <t>Ergänzungskapital (T2): regulatorische Anpassungen</t>
  </si>
  <si>
    <t>Direkte, indirekte und synthetische Positionen eines Instituts in eigenen Instrumenten des Ergänzungskapitals und nachrangigen Darlehen 
(negativer Betrag)</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</si>
  <si>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</si>
  <si>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t>
  </si>
  <si>
    <t>54a</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</si>
  <si>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</si>
  <si>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</si>
  <si>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</si>
  <si>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</si>
  <si>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</si>
  <si>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Regulatorische Anpassungen des Ergänzungskapitals (T2) insgesamt</t>
  </si>
  <si>
    <t>Ergänzungskapital (T2)</t>
  </si>
  <si>
    <t>Gesamtkapital (TC = T1 + T2)</t>
  </si>
  <si>
    <t>Kapitalquoten und -anforderungen einschließlich Puffer</t>
  </si>
  <si>
    <t>Harte Kernkapitalquote</t>
  </si>
  <si>
    <t>Kernkapitalquote</t>
  </si>
  <si>
    <t>Gesamtkapitalquote</t>
  </si>
  <si>
    <t>Anforderungen an die harte Kernkapitalquote des Instituts insgesamt</t>
  </si>
  <si>
    <t>davon: Anforderungen im Hinblick auf den Kapitalerhaltungspuffer</t>
  </si>
  <si>
    <t>davon: Anforderungen im Hinblick auf den antizyklischen Kapitalpuffer</t>
  </si>
  <si>
    <t>davon: Anforderungen im Hinblick auf den Systemrisikopuffer</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</si>
  <si>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</si>
  <si>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</si>
  <si>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</si>
  <si>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</si>
  <si>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</si>
  <si>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</si>
  <si>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t>
  </si>
  <si>
    <t>Direkte und indirekte Positionen in Eigenmittelinstrumenten oder Instrumenten berücksichtigungsfähiger Verbindlichkeiten von Unternehmen der Finanzbranche, an denen das Institut keine wesentliche Beteiligung hält (weniger als 10 % und abzüglich anrechenbarer Verkaufspositionen)</t>
  </si>
  <si>
    <t>Direkte und indirekte Positionen des Instituts in Instrumenten des harten Kernkapitals von Unternehmen der Finanzbranche, an denen das Institut eine wesentliche Beteiligung hält (unter dem Schwellenwert von 17,65 % und abzüglich anrechenbarer Verkaufspositionen)</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</si>
  <si>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</si>
  <si>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t>
  </si>
  <si>
    <t>Auf das Ergänzungskapital anrechenbare Kreditrisikoanpassungen in Bezug auf Forderungen, für die der Standardansatz gilt (vor Anwendung der Obergrenze)</t>
  </si>
  <si>
    <t>Obergrenze für die Anrechnung von Kreditrisikoanpassungen auf das Ergänzungskapital im Rahmen des Standardansatzes</t>
  </si>
  <si>
    <t>Auf das Ergänzungskapital anrechenbare Kreditrisikoanpassungen in Bezug auf Forderungen, für die der auf internen Beurteilungen basierende Ansatz gilt (vor Anwendung der Obergrenze)</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</si>
  <si>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</si>
  <si>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</si>
  <si>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Derzeitige Obergrenze für Instrumente des harten Kernkapitals, für die Auslaufregelungen gelten</t>
  </si>
  <si>
    <t>Wegen Obergrenze aus dem harten Kernkapital ausgeschlossener Betrag (Betrag über Obergrenze nach Tilgungen und Fälligkeiten)</t>
  </si>
  <si>
    <t>Derzeitige Obergrenze für Instrumente des zusätzlichen Kernkapitals, für die Auslaufregelungen gelten</t>
  </si>
  <si>
    <t>Wegen Obergrenze aus dem zusätzlichen Kernkapital ausgeschlossener Betrag (Betrag über Obergrenze nach Tilgungen und Fälligkeiten)</t>
  </si>
  <si>
    <t>Derzeitige Obergrenze für Instrumente des Ergänzungskapitals, für die Auslaufregelungen gelten</t>
  </si>
  <si>
    <t>Wegen Obergrenze aus dem Ergänzungskapital ausgeschlossener Betrag (Betrag über Obergrenze nach Tilgungen und Fälligkeiten)</t>
  </si>
  <si>
    <r>
      <t xml:space="preserve">Meldebogen </t>
    </r>
    <r>
      <rPr>
        <b/>
        <sz val="11"/>
        <color rgb="FF007858"/>
        <rFont val="Arial Narrow"/>
        <family val="2"/>
      </rPr>
      <t>EU CC2</t>
    </r>
    <r>
      <rPr>
        <b/>
        <sz val="11"/>
        <color rgb="FF000000"/>
        <rFont val="Arial Narrow"/>
        <family val="2"/>
      </rPr>
      <t xml:space="preserve"> – Abstimmung der aufsichtsrechtlichen Eigenmittel mit der in den geprüften Abschlüssen enthaltenen Bilanz</t>
    </r>
  </si>
  <si>
    <t>a) / b)</t>
  </si>
  <si>
    <t>c)</t>
  </si>
  <si>
    <t>Bilanz in veröffentlichtem Abschluss und im aufsichtlichen Konsolidierungskreis</t>
  </si>
  <si>
    <t>Verweis</t>
  </si>
  <si>
    <t>Zum Ende des Zeitraums</t>
  </si>
  <si>
    <r>
      <t>Aktiva</t>
    </r>
    <r>
      <rPr>
        <sz val="11"/>
        <color rgb="FF000000"/>
        <rFont val="Arial Narrow"/>
        <family val="2"/>
      </rPr>
      <t xml:space="preserve"> – </t>
    </r>
    <r>
      <rPr>
        <i/>
        <sz val="11"/>
        <color rgb="FF000000"/>
        <rFont val="Arial Narrow"/>
        <family val="2"/>
      </rPr>
      <t>Aufschlüsselung nach Aktiva-Klassen gemäß der im veröffentlichten Jahresabschluss enthaltenen Bilanz</t>
    </r>
  </si>
  <si>
    <t>Immaterielle Vermögenswerte</t>
  </si>
  <si>
    <t>Gesamtaktiva</t>
  </si>
  <si>
    <r>
      <t>Passiva</t>
    </r>
    <r>
      <rPr>
        <i/>
        <sz val="11"/>
        <color rgb="FF000000"/>
        <rFont val="Arial Narrow"/>
        <family val="2"/>
      </rPr>
      <t xml:space="preserve"> – Aufschlüsselung nach Passiva-Klassen gemäß der im veröffentlichten Jahresabschluss enthaltenen Bilanz</t>
    </r>
  </si>
  <si>
    <t>H2, I</t>
  </si>
  <si>
    <t>Gesamtpassiva</t>
  </si>
  <si>
    <t>Aktienkapital</t>
  </si>
  <si>
    <t>Gezeichnetes Kapital</t>
  </si>
  <si>
    <t>Kapitalrücklage</t>
  </si>
  <si>
    <t>B, H1</t>
  </si>
  <si>
    <t>Gewinnrückagen</t>
  </si>
  <si>
    <t>Bilanzgewinn</t>
  </si>
  <si>
    <t>Gesamtaktienkapital</t>
  </si>
  <si>
    <r>
      <t xml:space="preserve">Tabelle </t>
    </r>
    <r>
      <rPr>
        <b/>
        <sz val="11"/>
        <color rgb="FF007858"/>
        <rFont val="Arial Narrow"/>
        <family val="2"/>
      </rPr>
      <t>EU CCA</t>
    </r>
    <r>
      <rPr>
        <b/>
        <sz val="11"/>
        <rFont val="Arial Narrow"/>
        <family val="2"/>
      </rPr>
      <t xml:space="preserve"> – Hauptmerkmale von Instrumenten aufsichtsrechtlicher Eigenmittel und Instrumenten berücksichtigungsfähiger Verbindlichkeiten</t>
    </r>
  </si>
  <si>
    <t>Instrumente des harten Kernkapitals (CET1)</t>
  </si>
  <si>
    <t>Instrument 1</t>
  </si>
  <si>
    <t>Emittent</t>
  </si>
  <si>
    <t>Oldenburgische Landesbank AG</t>
  </si>
  <si>
    <t>Einheitliche Kennung (z. B. CUSIP, ISIN oder Bloomberg-Kennung für Privatplatzierung)</t>
  </si>
  <si>
    <t>DE0008086000</t>
  </si>
  <si>
    <t>2a</t>
  </si>
  <si>
    <t>Öffentliche Platzierung oder Privatplatzierung</t>
  </si>
  <si>
    <t>Privat</t>
  </si>
  <si>
    <t>Für das Instrument geltendes Recht</t>
  </si>
  <si>
    <t>Deutsches Recht</t>
  </si>
  <si>
    <t>3a </t>
  </si>
  <si>
    <t>Vertragliche Anerkennung von Herabschreibungs- oder Umwandlungsbefugnissen der Abwicklungsbehörden</t>
  </si>
  <si>
    <t>Nein</t>
  </si>
  <si>
    <t>Aufsichtsrechtliche Behandlung</t>
  </si>
  <si>
    <t>Aktuelle Behandlung, gegebenenfalls unter Berücksichtigung der CRR-Übergangsregelungen</t>
  </si>
  <si>
    <t>Hartes Kernkapital</t>
  </si>
  <si>
    <t>CRR-Regelungen nach der Übergangszeit</t>
  </si>
  <si>
    <t>Anrechenbar auf Einzel-/(teil)konsolidierter Basis/Einzel- und (teil)konsolidierter Basis</t>
  </si>
  <si>
    <t>Solo- und Konzernebene</t>
  </si>
  <si>
    <t>Instrumenttyp (Typen je nach Land zu spezifizieren)</t>
  </si>
  <si>
    <t xml:space="preserve">Aktie </t>
  </si>
  <si>
    <t>Auf aufsichtsrechtliche Eigenmittel oder berücksichtigungsfähige Verbindlichkeiten anrechenbarer Betrag (Währung in Millionen, Stand letzter Meldestichtag)</t>
  </si>
  <si>
    <t>Nennwert des Instruments</t>
  </si>
  <si>
    <t>EU-9a</t>
  </si>
  <si>
    <t>Ausgabepreis</t>
  </si>
  <si>
    <t>Diverse</t>
  </si>
  <si>
    <t>EU-9b</t>
  </si>
  <si>
    <t>Tilgungspreis</t>
  </si>
  <si>
    <t>k.A.</t>
  </si>
  <si>
    <t>Rechnungslegungsklassifikation</t>
  </si>
  <si>
    <t xml:space="preserve">Aktienkapital </t>
  </si>
  <si>
    <t>Ursprüngliches Ausgabedatum</t>
  </si>
  <si>
    <t>Unbefristet oder mit Verfalltermin</t>
  </si>
  <si>
    <t>Unbefristet</t>
  </si>
  <si>
    <t>Ursprünglicher Fälligkeitstermin</t>
  </si>
  <si>
    <t>Durch Emittenten kündbar mit vorheriger Zustimmung der Aufsicht</t>
  </si>
  <si>
    <t>Wählbarer Kündigungstermin, bedingte Kündigungstermine und Tilgungsbetrag</t>
  </si>
  <si>
    <t>Spätere Kündigungstermine, wenn anwendbar</t>
  </si>
  <si>
    <t>Coupons/Dividenden</t>
  </si>
  <si>
    <t>Feste oder variable Dividenden-/Couponzahlungen</t>
  </si>
  <si>
    <t>Variabel</t>
  </si>
  <si>
    <t>Nominalcoupon und etwaiger Referenzindex</t>
  </si>
  <si>
    <t>Bestehen eines „Dividenden-Stopps“</t>
  </si>
  <si>
    <t>Gänzlich diskretionär, teilweise diskretionär oder zwingend (zeitlich)</t>
  </si>
  <si>
    <t>Vollständig diskretionär</t>
  </si>
  <si>
    <t>Gänzlich diskretionär, teilweise diskretionär oder zwingend (in Bezug auf den Betrag)</t>
  </si>
  <si>
    <t>Bestehen einer Kostenanstiegsklausel oder eines anderen Tilgungsanreizes</t>
  </si>
  <si>
    <t>Nicht kumulativ oder kumulativ</t>
  </si>
  <si>
    <t>Nicht kumulativ</t>
  </si>
  <si>
    <t>Wandelbar oder nicht wandelbar</t>
  </si>
  <si>
    <t>Nicht wandelbar</t>
  </si>
  <si>
    <t>Wenn wandelbar: Auslöser für die Wandlung</t>
  </si>
  <si>
    <t>Wenn wandelbar: ganz oder teilweise</t>
  </si>
  <si>
    <t>Wenn wandelbar: Wandlungsrate</t>
  </si>
  <si>
    <t>Wenn wandelbar: Wandlung obligatorisch oder fakultativ</t>
  </si>
  <si>
    <t>Wenn wandelbar: Typ des Instruments, in das gewandelt wird</t>
  </si>
  <si>
    <t>Wenn wandelbar: Emittent des Instruments, in das gewandelt wird</t>
  </si>
  <si>
    <t>Herabschreibungsmerkmale</t>
  </si>
  <si>
    <t>Bei Herabschreibung: Auslöser für die Herabschreibung</t>
  </si>
  <si>
    <t>Bei Herabschreibung: ganz oder teilweise</t>
  </si>
  <si>
    <t>Bei Herabschreibung: dauerhaft oder vorübergehend</t>
  </si>
  <si>
    <t>Bei vorübergehender Herabschreibung: Mechanismus der Wiederzuschreibung</t>
  </si>
  <si>
    <t>34a </t>
  </si>
  <si>
    <t>Art der Nachrangigkeit (nur für berücksichtigungsfähige Verbindlichkeiten)</t>
  </si>
  <si>
    <t>EU-34b</t>
  </si>
  <si>
    <t>Rang des Instruments in regulären Insolvenzverfahren</t>
  </si>
  <si>
    <t>Position in der Rangfolge im Liquidationsfall (das jeweils ranghöhere Instrument nennen)</t>
  </si>
  <si>
    <t>Nachrangig zu Instrumenten des zusätzlichen Kernkapitals</t>
  </si>
  <si>
    <t>Unvorschriftsmäßige Merkmale der gewandelten Instrumente</t>
  </si>
  <si>
    <t>Gegebenenfalls Angabe unvorschriftsmäßiger Merkmale</t>
  </si>
  <si>
    <t>37a</t>
  </si>
  <si>
    <t>Link zu den vollständigen Geschäftsbedingungen des Instruments (Verweis)</t>
  </si>
  <si>
    <t>Instrumente des zusätzlichen Kernkapitals (AT1)</t>
  </si>
  <si>
    <t>Instrument 5</t>
  </si>
  <si>
    <t>Instrument 6</t>
  </si>
  <si>
    <t>DE000A13SK19</t>
  </si>
  <si>
    <t>﻿DE000A11QJL6</t>
  </si>
  <si>
    <t>﻿DE000A13SJS3</t>
  </si>
  <si>
    <t>Öffentlich</t>
  </si>
  <si>
    <t xml:space="preserve">Ja </t>
  </si>
  <si>
    <t>zusätzliches Kernkapital</t>
  </si>
  <si>
    <t>Pflichtwandelanleihe</t>
  </si>
  <si>
    <t>Contingent Convertible Bond nach Art. 52 Abs. 1 lit. n CRR</t>
  </si>
  <si>
    <t>Passivum - 
fortgeführter Einstandswert</t>
  </si>
  <si>
    <t>40 EUR Mio. am 19.12.2014
10 EUR Mio. am 12.05.2016</t>
  </si>
  <si>
    <t>unbefristet</t>
  </si>
  <si>
    <t>Frühestens 5 Jahre nach Emission oder gem. 78 (4) CRR</t>
  </si>
  <si>
    <t>Vorzeitige Rückzahlung aus regulatorischen oder steuerlichen Gründen möglich. Erstmalige vorzeitige Rückzahlung nach Wahl der Emittentin und Zustimmung der Aufsicht zum 28.02.2021 möglich</t>
  </si>
  <si>
    <t>Weitere vorzeitige Rückzahlung nach Wahl der Emittentin und Zustimmung der Aufsicht zu jedem sechsten Jahrestag des unmittelbar vorangegangenen vorzeitigen Rückzahlungstags</t>
  </si>
  <si>
    <t>Keine</t>
  </si>
  <si>
    <t>Zunächst fest, 
später variabel</t>
  </si>
  <si>
    <t>Keiner</t>
  </si>
  <si>
    <t>Anfänglich 6% p.a.</t>
  </si>
  <si>
    <t>5,05 % p. a. bis zum ersten vorzeitigen Rückzahlungstag. 
Dann 4,583 % + EUR-ISDAFIX2-Euribor-6-Jahres-Swapsatz</t>
  </si>
  <si>
    <t>Teilweise diskretionär</t>
  </si>
  <si>
    <t>wandelbar</t>
  </si>
  <si>
    <t>s. Anleihebedingungen</t>
  </si>
  <si>
    <t>ganz</t>
  </si>
  <si>
    <t>Variabel, s. Anleihebedingungen</t>
  </si>
  <si>
    <t>Obligatorisch und fakultativ</t>
  </si>
  <si>
    <t>OLB AG</t>
  </si>
  <si>
    <t>Unterschreiten der harten Kernkapitalquote gem. Art. 92 Abs. 1 lit. a CRR von 5,125 %.</t>
  </si>
  <si>
    <t>Immer teilweise</t>
  </si>
  <si>
    <t>Vorübergehend</t>
  </si>
  <si>
    <t>Wiederzuschreibung, es sei denn, hieraus entsteht Bilanzverlust</t>
  </si>
  <si>
    <t>Nachrangig zu Instrumenten des Ergänzungskapitals</t>
  </si>
  <si>
    <t>*)</t>
  </si>
  <si>
    <t>https://ir-api.eqs.com/redirect/eca949c9-75a5-44d4-a356-02477f8bf704?disposition=inline&amp;t=1714664422229</t>
  </si>
  <si>
    <t>https://ir-api.eqs.com/redirect/0e07f070-d17d-4655-86e7-ef908da446a5?disposition=inline&amp;t=1742914922234</t>
  </si>
  <si>
    <t>*) Kein Link verfügbar, da es sich bei der Privatplatzierung um vertrauliche Informationen handelt.</t>
  </si>
  <si>
    <t>Instrumente des Ergänzungskapitals</t>
  </si>
  <si>
    <t>Instrument 2016
Nachrangige Festgelder</t>
  </si>
  <si>
    <t>Instrument 2019
Nachrangige Vermögensbriefe</t>
  </si>
  <si>
    <t>Instrument 4</t>
  </si>
  <si>
    <t>Instrument 7</t>
  </si>
  <si>
    <t>Instrument 13</t>
  </si>
  <si>
    <t>Instrument 21</t>
  </si>
  <si>
    <t>Instrument 25</t>
  </si>
  <si>
    <t>Instrument 32</t>
  </si>
  <si>
    <t>Instrument 33</t>
  </si>
  <si>
    <t>Instrument 34</t>
  </si>
  <si>
    <t>Instrument 35</t>
  </si>
  <si>
    <t>Instrument 36</t>
  </si>
  <si>
    <t>Instrument 37</t>
  </si>
  <si>
    <t>Instrument 38</t>
  </si>
  <si>
    <t>Instrument 39</t>
  </si>
  <si>
    <t>Instrument 40</t>
  </si>
  <si>
    <t>Instrument 42</t>
  </si>
  <si>
    <t>Instrument 45</t>
  </si>
  <si>
    <t>Instrument 46</t>
  </si>
  <si>
    <t>Instrument 47</t>
  </si>
  <si>
    <t>Instrument 48</t>
  </si>
  <si>
    <t>Instrument 49</t>
  </si>
  <si>
    <t>Nachrangige Festgelder ohne externe Referenz</t>
  </si>
  <si>
    <t>Vermögensbriefe ohne externe Referenz</t>
  </si>
  <si>
    <t>0539055420</t>
  </si>
  <si>
    <t>0539069522</t>
  </si>
  <si>
    <t>0539070320</t>
  </si>
  <si>
    <t>0539072920</t>
  </si>
  <si>
    <t>0539085120</t>
  </si>
  <si>
    <t>0539536323</t>
  </si>
  <si>
    <t>0539582722</t>
  </si>
  <si>
    <t>0539587625</t>
  </si>
  <si>
    <t>0539087720</t>
  </si>
  <si>
    <t>0539088520</t>
  </si>
  <si>
    <t>0539536324</t>
  </si>
  <si>
    <t>0539085121</t>
  </si>
  <si>
    <t>0539589222</t>
  </si>
  <si>
    <t>0539589223</t>
  </si>
  <si>
    <t>0539089320</t>
  </si>
  <si>
    <t>0539090120</t>
  </si>
  <si>
    <t>0539096820</t>
  </si>
  <si>
    <t>0532205229</t>
  </si>
  <si>
    <t>0537792420</t>
  </si>
  <si>
    <t>0537792421</t>
  </si>
  <si>
    <t>0537791620</t>
  </si>
  <si>
    <t>A11QJR</t>
  </si>
  <si>
    <t>A383DA</t>
  </si>
  <si>
    <t>Ergänzungskapital</t>
  </si>
  <si>
    <t>Diverse nachrangige Festgelder</t>
  </si>
  <si>
    <t>Diverse nachrangige Vermögensbriefe ohne externe Referenz</t>
  </si>
  <si>
    <t>Nachrangdarlehen</t>
  </si>
  <si>
    <t>Nachrangige Schuldverschreibung</t>
  </si>
  <si>
    <t>02.06.2016 bis 31.12.2024</t>
  </si>
  <si>
    <t>Ab 19.11.2019 ongoing</t>
  </si>
  <si>
    <t>Mit Verfalltermin</t>
  </si>
  <si>
    <t>02.06.2021 bis 31.12.2029</t>
  </si>
  <si>
    <t>Der Vermögensbrief ist nach 10 Jahren fällig, sofern nach 5 Jahren das Kündigungsrecht der Degussa Bank nicht ausgeübt wurde.</t>
  </si>
  <si>
    <t>Ja</t>
  </si>
  <si>
    <t>Der Vermögensbrief ist für den Kunden während der vertraglich vereinbarten Laufzeit nicht kündbar. Die OLB Bank hat nach Ablauf von fünf Jahren nach Abschluss des Vertrags das Recht zur ordentlichen Kündigung bzw. vorzeitigen Rückzahlung, sofern die zuständige Aufsichtsbehörde hierzu ihre vorherige Zustimmung erteilt.</t>
  </si>
  <si>
    <t>Kündigungstermine vertraglich nicht geregelt. Tilgung zum Nominalbetrag.</t>
  </si>
  <si>
    <t>Kündigungsoption
mit Frist von 2 Jahren bei
steuerlichen Ereignis frühestens zum 01.02.2015 und Kündigungsrecht mit Frist von 30-60 Tagen bei aufsichtlichem Ereignis.
Tilgung zum
Nominalbetrag</t>
  </si>
  <si>
    <t>Kündigungsoption
mit Frist von 2 Jahren bei
steuerlichen Ereignis frühestens zum 04.02.2015 und Kündigungsrecht mit Frist von 30-60 Tagen bei aufsichtlichem Ereignis.
Tilgung zum
Nominalbetrag</t>
  </si>
  <si>
    <t>Kündigungsoption
mit Frist von 2 Jahren bei
steuerlichen Ereignis frühestens zum 13.03.2015 und Kündigungsrecht mit Frist von 30-60 Tagen bei aufsichtlichem Ereignis.
Tilgung zum
Nominalbetrag</t>
  </si>
  <si>
    <t>Kündigungsrecht mit Frist von 30-60 Tagen bei aufsichtlichem Ereignis und Erfüllung der aufsichtsrechtlichen Bedingungen.
Tilgung zum
Nominalbetrag</t>
  </si>
  <si>
    <t>Kündigungsoption
mit Frist von 2 Jahren bei
steuerlichen Ereignis frühestens zum 15.02.2015 und Kündigungsrecht mit Frist von 30-60 Tagen bei aufsichtlichem Ereignis.
Tilgung zum
Nominalbetrag</t>
  </si>
  <si>
    <t>Kündigungsoption
mit Frist von 5 Tagen jeder Geschäftstag vom 24.01.2029 bis zum 24.04.2029.
Tilgung zum
Nominalbetrag.</t>
  </si>
  <si>
    <t>Kündigungsoption
mit Frist von 5 Tagen jeder Geschäftstag vom 12.03.2029 bis zum 24.04.2029.
Tilgung zum
Nominalbetrag.</t>
  </si>
  <si>
    <t>Fest</t>
  </si>
  <si>
    <t>Fest bis 31.05.2024, danach Zinsanpassung</t>
  </si>
  <si>
    <t>Fest 2,255% p.a., ab 31.05.2024 5-Jahres-Swapsatz + 2,33% p.a.</t>
  </si>
  <si>
    <t>zwingend</t>
  </si>
  <si>
    <t>Nachrangig zu Insolvenzgläubigern</t>
  </si>
  <si>
    <r>
      <t xml:space="preserve">Meldebogen </t>
    </r>
    <r>
      <rPr>
        <b/>
        <sz val="11"/>
        <color rgb="FF007858"/>
        <rFont val="Arial Narrow"/>
        <family val="2"/>
      </rPr>
      <t>EU CCyB1</t>
    </r>
    <r>
      <rPr>
        <b/>
        <sz val="11"/>
        <rFont val="Arial Narrow"/>
        <family val="2"/>
      </rPr>
      <t xml:space="preserve"> – Geografische Verteilung der für die Berechnung des antizyklischen Kapitalpuffers wesentlichen Kreditrisikopositionen</t>
    </r>
  </si>
  <si>
    <t>a)</t>
  </si>
  <si>
    <t>d)</t>
  </si>
  <si>
    <t>e)</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</si>
  <si>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</si>
  <si>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</si>
  <si>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</si>
  <si>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</si>
  <si>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</si>
  <si>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</si>
  <si>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</si>
  <si>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</si>
  <si>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</si>
  <si>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</si>
  <si>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</si>
  <si>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</si>
  <si>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</si>
  <si>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</si>
  <si>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</si>
  <si>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</si>
  <si>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</si>
  <si>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</si>
  <si>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</si>
  <si>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</si>
  <si>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Wesentliche Kreditrisiko-positionen – Marktrisiko</t>
  </si>
  <si>
    <t>Wesentliche Kreditrisikopositionen – Verbriefungspositionen im Anlagebuch</t>
  </si>
  <si>
    <t>Insgesamt</t>
  </si>
  <si>
    <t>010</t>
  </si>
  <si>
    <r>
      <t>Aufschlüsselung 
nach Ländern</t>
    </r>
    <r>
      <rPr>
        <b/>
        <vertAlign val="superscript"/>
        <sz val="11"/>
        <color rgb="FF007858"/>
        <rFont val="Arial Narrow"/>
        <family val="2"/>
      </rPr>
      <t>1</t>
    </r>
  </si>
  <si>
    <t>Ägypten</t>
  </si>
  <si>
    <t>Algerien</t>
  </si>
  <si>
    <t>Andorra</t>
  </si>
  <si>
    <t>Antigua und Barbuda</t>
  </si>
  <si>
    <t>Argentinien</t>
  </si>
  <si>
    <t>Australien</t>
  </si>
  <si>
    <t>Belgien</t>
  </si>
  <si>
    <t>Bermuda</t>
  </si>
  <si>
    <t>Bosnien und Herzegowina</t>
  </si>
  <si>
    <t>Brasilien</t>
  </si>
  <si>
    <t>Brunei Darussalam</t>
  </si>
  <si>
    <t>Bulgarien</t>
  </si>
  <si>
    <t>Chile</t>
  </si>
  <si>
    <t>China</t>
  </si>
  <si>
    <t>Costa Rica</t>
  </si>
  <si>
    <t>Dänemark</t>
  </si>
  <si>
    <t>Deutschland</t>
  </si>
  <si>
    <t>Dominikanische Republik</t>
  </si>
  <si>
    <t>Estland</t>
  </si>
  <si>
    <t>Fidschi</t>
  </si>
  <si>
    <t>Finnland</t>
  </si>
  <si>
    <t>Frankreich</t>
  </si>
  <si>
    <t>Gibraltar</t>
  </si>
  <si>
    <t>Griechenland</t>
  </si>
  <si>
    <t>Guatemala</t>
  </si>
  <si>
    <t xml:space="preserve">Guernsey </t>
  </si>
  <si>
    <t>Hongkong</t>
  </si>
  <si>
    <t>Indien</t>
  </si>
  <si>
    <t>Indonesien</t>
  </si>
  <si>
    <t>Insel Man</t>
  </si>
  <si>
    <t>Irland</t>
  </si>
  <si>
    <t>Island</t>
  </si>
  <si>
    <t>Israel</t>
  </si>
  <si>
    <t>Italien</t>
  </si>
  <si>
    <t>Japan</t>
  </si>
  <si>
    <t>Jersey</t>
  </si>
  <si>
    <t>Jordanien</t>
  </si>
  <si>
    <t>Kaiman-Inseln</t>
  </si>
  <si>
    <t>Kanada</t>
  </si>
  <si>
    <t>Kasachstan</t>
  </si>
  <si>
    <t>Kroatien</t>
  </si>
  <si>
    <t>Lettland</t>
  </si>
  <si>
    <t>Liberia</t>
  </si>
  <si>
    <t>Liechtenstein</t>
  </si>
  <si>
    <t>Litauen</t>
  </si>
  <si>
    <t>Luxemburg</t>
  </si>
  <si>
    <t>Malaysia</t>
  </si>
  <si>
    <t>Malta</t>
  </si>
  <si>
    <t>Marokko</t>
  </si>
  <si>
    <t>Mauritius</t>
  </si>
  <si>
    <t>Mexiko</t>
  </si>
  <si>
    <t>Mongolei</t>
  </si>
  <si>
    <t>Mosambik</t>
  </si>
  <si>
    <t>Namibia</t>
  </si>
  <si>
    <t>Neuseeland</t>
  </si>
  <si>
    <t>Niederlande</t>
  </si>
  <si>
    <t>Nigeria</t>
  </si>
  <si>
    <t>Norwegen</t>
  </si>
  <si>
    <t>Oman</t>
  </si>
  <si>
    <t xml:space="preserve">Österreich </t>
  </si>
  <si>
    <t>Panama</t>
  </si>
  <si>
    <t>Paraguay</t>
  </si>
  <si>
    <t>Peru</t>
  </si>
  <si>
    <t>Philippinen</t>
  </si>
  <si>
    <t>Polen</t>
  </si>
  <si>
    <t>Portugal</t>
  </si>
  <si>
    <t>Republik Korea</t>
  </si>
  <si>
    <t>Rumänien</t>
  </si>
  <si>
    <t>Russland</t>
  </si>
  <si>
    <t>Saudi-Arabien</t>
  </si>
  <si>
    <t>Schweden</t>
  </si>
  <si>
    <t>Schweiz</t>
  </si>
  <si>
    <t>Serbien</t>
  </si>
  <si>
    <t>Singapur</t>
  </si>
  <si>
    <t>Slowakei</t>
  </si>
  <si>
    <t>Slowenien</t>
  </si>
  <si>
    <t>Spanien</t>
  </si>
  <si>
    <t>Südafrika</t>
  </si>
  <si>
    <t>Taiwan</t>
  </si>
  <si>
    <t>Thailand</t>
  </si>
  <si>
    <t>Tschechische Republik</t>
  </si>
  <si>
    <t>Tunesien</t>
  </si>
  <si>
    <t>Türkei</t>
  </si>
  <si>
    <t>Ukraine</t>
  </si>
  <si>
    <t>Ungarn</t>
  </si>
  <si>
    <t>Uruguay</t>
  </si>
  <si>
    <t>Vereinigte Arabische Emirate</t>
  </si>
  <si>
    <t>Vereinigte Staaten</t>
  </si>
  <si>
    <t>Vereinigtes Königreich</t>
  </si>
  <si>
    <t>Vietnam</t>
  </si>
  <si>
    <t>Zypern</t>
  </si>
  <si>
    <t>020</t>
  </si>
  <si>
    <r>
      <rPr>
        <vertAlign val="superscript"/>
        <sz val="11"/>
        <color rgb="FF007858"/>
        <rFont val="Arial Narrow"/>
        <family val="2"/>
      </rPr>
      <t xml:space="preserve">1 </t>
    </r>
    <r>
      <rPr>
        <sz val="11"/>
        <color rgb="FF000000"/>
        <rFont val="Arial Narrow"/>
        <family val="2"/>
      </rPr>
      <t>Zuordnung gemäß der delegierten Verordnung (EU) Nr. 1152/2014</t>
    </r>
  </si>
  <si>
    <r>
      <t xml:space="preserve">Meldebogen </t>
    </r>
    <r>
      <rPr>
        <b/>
        <sz val="11"/>
        <color rgb="FF007858"/>
        <rFont val="Arial Narrow"/>
        <family val="2"/>
      </rPr>
      <t>EU CCyB2</t>
    </r>
    <r>
      <rPr>
        <b/>
        <sz val="11"/>
        <color theme="1"/>
        <rFont val="Arial Narrow"/>
        <family val="2"/>
      </rPr>
      <t xml:space="preserve"> – Höhe des institutsspezifischen antizyklischen Kapitalpuffers</t>
    </r>
  </si>
  <si>
    <t>Quote des institutsspezifischen antizyklischen Kapitalpuffers</t>
  </si>
  <si>
    <t>Anforderung an den institutsspezifischen antizyklischen Kapitalpuffer</t>
  </si>
  <si>
    <r>
      <t xml:space="preserve">Meldebogen </t>
    </r>
    <r>
      <rPr>
        <b/>
        <sz val="11"/>
        <color rgb="FF007858"/>
        <rFont val="Arial Narrow"/>
        <family val="2"/>
      </rPr>
      <t>EU LR1</t>
    </r>
    <r>
      <rPr>
        <b/>
        <sz val="11"/>
        <color rgb="FF000000"/>
        <rFont val="Arial Narrow"/>
        <family val="2"/>
      </rPr>
      <t xml:space="preserve"> – LRSum – Summarische Abstimmung zwischen bilanzierten Aktiva und Risikopositionen für die Verschuldungsquote</t>
    </r>
  </si>
  <si>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</si>
  <si>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</si>
  <si>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</si>
  <si>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</si>
  <si>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</si>
  <si>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</si>
  <si>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</si>
  <si>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</si>
  <si>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</si>
  <si>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</si>
  <si>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</si>
  <si>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</si>
  <si>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</si>
  <si>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</si>
  <si>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</si>
  <si>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</si>
  <si>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Anpassungen</t>
  </si>
  <si>
    <r>
      <t xml:space="preserve">Meldebogen </t>
    </r>
    <r>
      <rPr>
        <b/>
        <sz val="11"/>
        <color rgb="FF007858"/>
        <rFont val="Arial Narrow"/>
        <family val="2"/>
      </rPr>
      <t>EU LR2</t>
    </r>
    <r>
      <rPr>
        <b/>
        <sz val="11"/>
        <color rgb="FF000000"/>
        <rFont val="Arial Narrow"/>
        <family val="2"/>
      </rPr>
      <t xml:space="preserve"> – LRCom – Einheitliche Offenlegung der Verschuldungsquote</t>
    </r>
  </si>
  <si>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</si>
  <si>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</si>
  <si>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</si>
  <si>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</si>
  <si>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</si>
  <si>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</si>
  <si>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</si>
  <si>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</si>
  <si>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</si>
  <si>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</si>
  <si>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</si>
  <si>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</si>
  <si>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</si>
  <si>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Aufschläge für den potenziellen künftigen Risikopositionswert im Zusammenhang mit SA-CCR-Derivatgeschäften</t>
  </si>
  <si>
    <t>Abweichende Regelung für Derivate: Potenzieller künftiger Risikopositionsbeitrag nach vereinfachtem Standardansatz</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</si>
  <si>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</si>
  <si>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</si>
  <si>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</si>
  <si>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</si>
  <si>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</si>
  <si>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</si>
  <si>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</si>
  <si>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</si>
  <si>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</si>
  <si>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</si>
  <si>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</si>
  <si>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</si>
  <si>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</si>
  <si>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</si>
  <si>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</si>
  <si>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</si>
  <si>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</si>
  <si>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</si>
  <si>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</si>
  <si>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Sonstige außerbilanzielle Risikopositionen</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</si>
  <si>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</si>
  <si>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</si>
  <si>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</si>
  <si>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</si>
  <si>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</si>
  <si>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</si>
  <si>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</si>
  <si>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</si>
  <si>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</si>
  <si>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</si>
  <si>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</si>
  <si>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</si>
  <si>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</si>
  <si>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</si>
  <si>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</si>
  <si>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</si>
  <si>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(Ausgeschlossene garantierte Teile von Risikopositionen aus Exportkrediten)</t>
  </si>
  <si>
    <t>EU-22g</t>
  </si>
  <si>
    <t>(Ausgeschlossene überschüssige Sicherheiten, die bei Triparty Agents hinterlegt wurden)</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</si>
  <si>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</si>
  <si>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</si>
  <si>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</si>
  <si>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</si>
  <si>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</si>
  <si>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(Verringerung des Risikopositionswerts von Vorfinanzierungs- oder Zwischenkrediten)</t>
  </si>
  <si>
    <t>EU-22k</t>
  </si>
  <si>
    <t>Gesamtsumme der ausgeschlossenen Risikopositionen</t>
  </si>
  <si>
    <t>Kernkapital und Gesamtrisikopositionsmessgröße</t>
  </si>
  <si>
    <t>Kernkapital</t>
  </si>
  <si>
    <t>Verschuldungsquote (in %)</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</si>
  <si>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</si>
  <si>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</si>
  <si>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</si>
  <si>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</si>
  <si>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</si>
  <si>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</si>
  <si>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</si>
  <si>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</si>
  <si>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</si>
  <si>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</si>
  <si>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</si>
  <si>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</si>
  <si>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</si>
  <si>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</si>
  <si>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</si>
  <si>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Vollständig eingeführt</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</si>
  <si>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</si>
  <si>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</si>
  <si>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</si>
  <si>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 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</si>
  <si>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</si>
  <si>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</si>
  <si>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</si>
  <si>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</si>
  <si>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</si>
  <si>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r>
      <t xml:space="preserve">Meldebogen </t>
    </r>
    <r>
      <rPr>
        <b/>
        <sz val="11"/>
        <color rgb="FF007858"/>
        <rFont val="Arial Narrow"/>
        <family val="2"/>
      </rPr>
      <t xml:space="preserve">EU LR3 </t>
    </r>
    <r>
      <rPr>
        <b/>
        <sz val="11"/>
        <color rgb="FF000000"/>
        <rFont val="Arial Narrow"/>
        <family val="2"/>
      </rPr>
      <t>– LRSpl – Aufgliederung der bilanzwirksamen Risikopositionen
(ohne Derivate, SFTs und ausgenommene Risikopositionen)</t>
    </r>
  </si>
  <si>
    <t>EU-1</t>
  </si>
  <si>
    <t>Gesamtsumme der bilanzwirksamen Risikopositionen 
(ohne Derivate, SFTs und ausgenommene Risikopositionen), davon:</t>
  </si>
  <si>
    <t>EU-2</t>
  </si>
  <si>
    <t>Risikopositionen im Handelsbuch</t>
  </si>
  <si>
    <t>EU-3</t>
  </si>
  <si>
    <t>Risikopositionen im Anlagebuch, davon:</t>
  </si>
  <si>
    <t>EU-4</t>
  </si>
  <si>
    <t>Risikopositionen in Form gedeckter Schuldverschreibungen</t>
  </si>
  <si>
    <t>EU-5</t>
  </si>
  <si>
    <t>Risikopositionen, die wie Risikopositionen gegenüber Staaten behandelt werden</t>
  </si>
  <si>
    <t>EU-6</t>
  </si>
  <si>
    <t>Risikopositionen gegenüber regionalen Gebietskörperschaften, multilateralen Entwicklungsbanken, internationalen Organisationen und öffentlichen Stellen, die nicht wie Staaten behandelt werden</t>
  </si>
  <si>
    <t>EU-7</t>
  </si>
  <si>
    <t>Risikopositionen gegenüber Instituten</t>
  </si>
  <si>
    <t>EU-8</t>
  </si>
  <si>
    <t>Durch Grundpfandrechte an Immobilien besicherte Risikopositionen</t>
  </si>
  <si>
    <t>EU-9</t>
  </si>
  <si>
    <t>Risikopositionen aus dem Mengengeschäft</t>
  </si>
  <si>
    <t>EU-10</t>
  </si>
  <si>
    <t>Risikopositionen gegenüber Unternehmen</t>
  </si>
  <si>
    <t>EU-11</t>
  </si>
  <si>
    <t>Ausgefallene Risikopositionen</t>
  </si>
  <si>
    <t>EU-12</t>
  </si>
  <si>
    <t>Sonstige Risikopositionen (z. B. Beteiligungen, Verbriefungen und sonstige Aktiva, 
die keine Kreditverpflichtungen sind)</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</si>
  <si>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</si>
  <si>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</si>
  <si>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Ungewichteter Gesamtwert (Durchschnitt)</t>
  </si>
  <si>
    <t>Gewichteter Gesamtwert (Durchschnitt)</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</si>
  <si>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</si>
  <si>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</si>
  <si>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</si>
  <si>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</si>
  <si>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</si>
  <si>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</si>
  <si>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</si>
  <si>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</si>
  <si>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</si>
  <si>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</si>
  <si>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</si>
  <si>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</si>
  <si>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</si>
  <si>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</si>
  <si>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</si>
  <si>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</si>
  <si>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</si>
  <si>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</si>
  <si>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</si>
  <si>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</si>
  <si>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</si>
  <si>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</si>
  <si>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</si>
  <si>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</si>
  <si>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</si>
  <si>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</si>
  <si>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</si>
  <si>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</si>
  <si>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</si>
  <si>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</si>
  <si>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</si>
  <si>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</si>
  <si>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</si>
  <si>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</si>
  <si>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</si>
  <si>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</si>
  <si>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</si>
  <si>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</si>
  <si>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</si>
  <si>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LIQ2</t>
    </r>
    <r>
      <rPr>
        <b/>
        <sz val="11"/>
        <color theme="1"/>
        <rFont val="Arial Narrow"/>
        <family val="2"/>
      </rPr>
      <t>: Strukturelle Liquiditätsquote</t>
    </r>
  </si>
  <si>
    <t>(Mio. €)</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</si>
  <si>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</si>
  <si>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</si>
  <si>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</si>
  <si>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</si>
  <si>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</si>
  <si>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</si>
  <si>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</si>
  <si>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</si>
  <si>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</si>
  <si>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</si>
  <si>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</si>
  <si>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</si>
  <si>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</si>
  <si>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</si>
  <si>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</si>
  <si>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Sonstige Verbindlichkeiten:</t>
  </si>
  <si>
    <t>NSFR für Derivatverbindlichkeiten</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</si>
  <si>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</si>
  <si>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</si>
  <si>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</si>
  <si>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</si>
  <si>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</si>
  <si>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</si>
  <si>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</si>
  <si>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</si>
  <si>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</si>
  <si>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</si>
  <si>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</si>
  <si>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Vertragsgemäß bediente Hypothekendarlehen auf Wohnimmobilien, davon:</t>
  </si>
  <si>
    <t>Sonstige Darlehen und Wertpapiere, die nicht ausgefallen sind und nicht als HQLA infrage kommen, einschließlich börsengehandelter Aktien und bilanzwirksamer Posten für die Handelsfinanzierung</t>
  </si>
  <si>
    <t>Interdependente Aktiva</t>
  </si>
  <si>
    <t>Sonstige Aktiva</t>
  </si>
  <si>
    <t>Physisch gehandelte Waren</t>
  </si>
  <si>
    <t>Als Einschuss für Derivatekontrakte geleistete Aktiva und Beiträge zu Ausfallfonds von CCPs</t>
  </si>
  <si>
    <t>NSFR für Derivateaktiva</t>
  </si>
  <si>
    <t>NSFR für Derivatverbindlichkeiten vor Abzug geleisteter Nachschüsse</t>
  </si>
  <si>
    <t>Alle sonstigen Aktiva, die nicht in den vorstehenden Kategorien enthalten sind</t>
  </si>
  <si>
    <t>Außerbilanzielle Posten</t>
  </si>
  <si>
    <t>RSF insgesamt</t>
  </si>
  <si>
    <t>Strukturelle Liquiditätsquote (%)</t>
  </si>
  <si>
    <r>
      <rPr>
        <b/>
        <sz val="11"/>
        <color rgb="FF000000"/>
        <rFont val="Arial Narrow"/>
        <family val="2"/>
      </rPr>
      <t xml:space="preserve">Meldebogen </t>
    </r>
    <r>
      <rPr>
        <b/>
        <sz val="11"/>
        <color rgb="FF007858"/>
        <rFont val="Arial Narrow"/>
        <family val="2"/>
      </rPr>
      <t>EU CR1</t>
    </r>
    <r>
      <rPr>
        <b/>
        <sz val="11"/>
        <color rgb="FF000000"/>
        <rFont val="Arial Narrow"/>
        <family val="2"/>
      </rPr>
      <t>: Vertragsgemäß bediente und notleidende Risikopositionen und damit verbundene Rückstellungen</t>
    </r>
  </si>
  <si>
    <t>h</t>
  </si>
  <si>
    <t>i</t>
  </si>
  <si>
    <t>j</t>
  </si>
  <si>
    <t>k</t>
  </si>
  <si>
    <t>l</t>
  </si>
  <si>
    <t>m</t>
  </si>
  <si>
    <t>n</t>
  </si>
  <si>
    <t>o</t>
  </si>
  <si>
    <t>Bruttobuchwert / Nominalbetrag</t>
  </si>
  <si>
    <t>Kumulierte Wertminderung, kumulierte negative Änderungen 
beim beizulegenden Zeitwert 
aufgrund von Ausfallrisiken und Rückstellungen</t>
  </si>
  <si>
    <t>Kumulierte teilweise Abschreibung</t>
  </si>
  <si>
    <t>Empfangene Sicherheiten und Finanzgarantien</t>
  </si>
  <si>
    <t>Vertragsgemäß bediente Risikopositionen</t>
  </si>
  <si>
    <t>Notleidende Risikopositionen</t>
  </si>
  <si>
    <t>Vertragsgemäß bediente Risikopositionen - kumulierte Wertminderung und Rückstellungen</t>
  </si>
  <si>
    <t>Notleidende Risikopositionen – kumulierte Wertminderung, kumulierte negative Änderungen beim beizulegenden Zeitwert aufgrund von Ausfallrisiken und Rückstellungen</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</si>
  <si>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</si>
  <si>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</si>
  <si>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</si>
  <si>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</si>
  <si>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</si>
  <si>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</si>
  <si>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</si>
  <si>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</si>
  <si>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</si>
  <si>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030</t>
  </si>
  <si>
    <t>Sektor Staat</t>
  </si>
  <si>
    <t>040</t>
  </si>
  <si>
    <t>Kreditinstitute</t>
  </si>
  <si>
    <t>050</t>
  </si>
  <si>
    <t>Sonstige finanzielle Kapitalgesellschaften</t>
  </si>
  <si>
    <t>060</t>
  </si>
  <si>
    <t>Nichtfinanzielle Kapitalgesellschaften</t>
  </si>
  <si>
    <t>070</t>
  </si>
  <si>
    <t>Davon: KMU</t>
  </si>
  <si>
    <t>080</t>
  </si>
  <si>
    <t>Haushalte</t>
  </si>
  <si>
    <t>090</t>
  </si>
  <si>
    <t>Schuldverschreibungen</t>
  </si>
  <si>
    <t>100</t>
  </si>
  <si>
    <t>110</t>
  </si>
  <si>
    <t>120</t>
  </si>
  <si>
    <t>130</t>
  </si>
  <si>
    <t>140</t>
  </si>
  <si>
    <t>150</t>
  </si>
  <si>
    <t>160</t>
  </si>
  <si>
    <t>170</t>
  </si>
  <si>
    <t>180</t>
  </si>
  <si>
    <t>190</t>
  </si>
  <si>
    <t>200</t>
  </si>
  <si>
    <t>210</t>
  </si>
  <si>
    <t>220</t>
  </si>
  <si>
    <r>
      <t xml:space="preserve">Die Spalten </t>
    </r>
    <r>
      <rPr>
        <i/>
        <sz val="11"/>
        <color rgb="FF007858"/>
        <rFont val="Arial Narrow"/>
        <family val="2"/>
      </rPr>
      <t>b</t>
    </r>
    <r>
      <rPr>
        <i/>
        <sz val="11"/>
        <rFont val="Arial Narrow"/>
        <family val="2"/>
      </rPr>
      <t>,</t>
    </r>
    <r>
      <rPr>
        <i/>
        <sz val="11"/>
        <color rgb="FF007858"/>
        <rFont val="Arial Narrow"/>
        <family val="2"/>
      </rPr>
      <t xml:space="preserve"> c</t>
    </r>
    <r>
      <rPr>
        <i/>
        <sz val="11"/>
        <rFont val="Arial Narrow"/>
        <family val="2"/>
      </rPr>
      <t>,</t>
    </r>
    <r>
      <rPr>
        <i/>
        <sz val="11"/>
        <color rgb="FF007858"/>
        <rFont val="Arial Narrow"/>
        <family val="2"/>
      </rPr>
      <t xml:space="preserve"> e</t>
    </r>
    <r>
      <rPr>
        <i/>
        <sz val="11"/>
        <rFont val="Arial Narrow"/>
        <family val="2"/>
      </rPr>
      <t>,</t>
    </r>
    <r>
      <rPr>
        <i/>
        <sz val="11"/>
        <color rgb="FF007858"/>
        <rFont val="Arial Narrow"/>
        <family val="2"/>
      </rPr>
      <t xml:space="preserve"> f</t>
    </r>
    <r>
      <rPr>
        <i/>
        <sz val="11"/>
        <rFont val="Arial Narrow"/>
        <family val="2"/>
      </rPr>
      <t>,</t>
    </r>
    <r>
      <rPr>
        <i/>
        <sz val="11"/>
        <color rgb="FF007858"/>
        <rFont val="Arial Narrow"/>
        <family val="2"/>
      </rPr>
      <t xml:space="preserve"> h</t>
    </r>
    <r>
      <rPr>
        <i/>
        <sz val="11"/>
        <rFont val="Arial Narrow"/>
        <family val="2"/>
      </rPr>
      <t>,</t>
    </r>
    <r>
      <rPr>
        <i/>
        <sz val="11"/>
        <color rgb="FF007858"/>
        <rFont val="Arial Narrow"/>
        <family val="2"/>
      </rPr>
      <t xml:space="preserve"> i</t>
    </r>
    <r>
      <rPr>
        <i/>
        <sz val="11"/>
        <rFont val="Arial Narrow"/>
        <family val="2"/>
      </rPr>
      <t>,</t>
    </r>
    <r>
      <rPr>
        <i/>
        <sz val="11"/>
        <color rgb="FF007858"/>
        <rFont val="Arial Narrow"/>
        <family val="2"/>
      </rPr>
      <t xml:space="preserve"> k </t>
    </r>
    <r>
      <rPr>
        <i/>
        <sz val="11"/>
        <rFont val="Arial Narrow"/>
        <family val="2"/>
      </rPr>
      <t>und</t>
    </r>
    <r>
      <rPr>
        <i/>
        <sz val="11"/>
        <color rgb="FF007858"/>
        <rFont val="Arial Narrow"/>
        <family val="2"/>
      </rPr>
      <t xml:space="preserve"> l</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</si>
  <si>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CR1-A</t>
    </r>
    <r>
      <rPr>
        <b/>
        <sz val="11"/>
        <color rgb="FF000000"/>
        <rFont val="Arial Narrow"/>
        <family val="2"/>
      </rPr>
      <t>: Restlaufzeit von Risikopositionen</t>
    </r>
  </si>
  <si>
    <t>Netto-Risikopositionswert</t>
  </si>
  <si>
    <t>Jederzeit kündbar</t>
  </si>
  <si>
    <t>&lt;= 1 Jahr</t>
  </si>
  <si>
    <t>&gt; 1 Jahr 
&lt;= 5 Jahre</t>
  </si>
  <si>
    <t>&gt; 5 Jahre</t>
  </si>
  <si>
    <t>Keine angegebene Restlaufzeit</t>
  </si>
  <si>
    <r>
      <rPr>
        <b/>
        <sz val="11"/>
        <color rgb="FF000000"/>
        <rFont val="Arial Narrow"/>
        <family val="2"/>
      </rPr>
      <t xml:space="preserve">Meldebogen </t>
    </r>
    <r>
      <rPr>
        <b/>
        <sz val="11"/>
        <color rgb="FF007858"/>
        <rFont val="Arial Narrow"/>
        <family val="2"/>
      </rPr>
      <t>EU CR2</t>
    </r>
    <r>
      <rPr>
        <b/>
        <sz val="11"/>
        <color rgb="FF000000"/>
        <rFont val="Arial Narrow"/>
        <family val="2"/>
      </rPr>
      <t>: Veränderung des Bestands notleidender Darlehen und Kredite</t>
    </r>
  </si>
  <si>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</si>
  <si>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</si>
  <si>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</si>
  <si>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</si>
  <si>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</si>
  <si>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</si>
  <si>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</si>
  <si>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r>
      <rPr>
        <b/>
        <sz val="11"/>
        <color rgb="FF000000"/>
        <rFont val="Arial Narrow"/>
        <family val="2"/>
      </rPr>
      <t xml:space="preserve">Meldebogen </t>
    </r>
    <r>
      <rPr>
        <b/>
        <sz val="11"/>
        <color rgb="FF007858"/>
        <rFont val="Arial Narrow"/>
        <family val="2"/>
      </rPr>
      <t>EU CQ1</t>
    </r>
    <r>
      <rPr>
        <b/>
        <sz val="11"/>
        <color rgb="FF000000"/>
        <rFont val="Arial Narrow"/>
        <family val="2"/>
      </rPr>
      <t>: Kreditqualität gestundeter Risikopositionen</t>
    </r>
  </si>
  <si>
    <t>Bruttobuchwert / Nominalbetrag der Risikopositionen mit Stundungsmaßnahmen</t>
  </si>
  <si>
    <t>Kumulierte Wertminderung, 
kumulierte negative Änderungen beim beizulegenden Zeitwert aufgrund von Ausfallrisiken und Rückstellungen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</si>
  <si>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</si>
  <si>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</si>
  <si>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</si>
  <si>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</si>
  <si>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</si>
  <si>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</si>
  <si>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</si>
  <si>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</si>
  <si>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Erteilte Kreditzusagen</t>
  </si>
  <si>
    <r>
      <rPr>
        <b/>
        <sz val="11"/>
        <color rgb="FF000000"/>
        <rFont val="Arial Narrow"/>
        <family val="2"/>
      </rPr>
      <t xml:space="preserve">Meldebogen </t>
    </r>
    <r>
      <rPr>
        <b/>
        <sz val="11"/>
        <color rgb="FF007858"/>
        <rFont val="Arial Narrow"/>
        <family val="2"/>
      </rPr>
      <t>EU CQ3</t>
    </r>
    <r>
      <rPr>
        <b/>
        <sz val="11"/>
        <color rgb="FF000000"/>
        <rFont val="Arial Narrow"/>
        <family val="2"/>
      </rPr>
      <t>: Kreditqualität vertragsgemäß bedienter und notleidender Risikopositionen nach Überfälligkeit in Tagen</t>
    </r>
  </si>
  <si>
    <t>Nicht überfällig oder ≤ 30 
Tage überfällig</t>
  </si>
  <si>
    <t>Überfällig 
&gt; 30 Tage 
≤ 90 Tage</t>
  </si>
  <si>
    <t>Wahrscheinlicher Zahlungsausfall bei Risiko-positionen, die nicht überfällig oder ≤ 90 Tage überfällig sind</t>
  </si>
  <si>
    <t>Überfällig 
&gt; 90 Tage 
≤ 180 Tage</t>
  </si>
  <si>
    <t>Überfällig 
&gt; 180 Tage 
≤ 1 Jahr</t>
  </si>
  <si>
    <t>Überfällig 
&gt; 1 Jahr 
≤ 2 Jahre</t>
  </si>
  <si>
    <t>Überfällig 
&gt; 2 Jahre 
≤ 5 Jahre</t>
  </si>
  <si>
    <t>Überfällig 
&gt; 5 Jahre 
≤ 7 Jahre</t>
  </si>
  <si>
    <t>Überfällig 
&gt; 7 Jahre</t>
  </si>
  <si>
    <r>
      <rPr>
        <b/>
        <sz val="11"/>
        <color rgb="FF000000"/>
        <rFont val="Arial Narrow"/>
        <family val="2"/>
      </rPr>
      <t xml:space="preserve">Meldebogen </t>
    </r>
    <r>
      <rPr>
        <b/>
        <sz val="11"/>
        <color rgb="FF007858"/>
        <rFont val="Arial Narrow"/>
        <family val="2"/>
      </rPr>
      <t>EU CQ4</t>
    </r>
    <r>
      <rPr>
        <b/>
        <sz val="11"/>
        <color rgb="FF000000"/>
        <rFont val="Arial Narrow"/>
        <family val="2"/>
      </rPr>
      <t>: Qualität notleidender Risikopositionen nach geografischem Gebiet</t>
    </r>
  </si>
  <si>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</si>
  <si>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</si>
  <si>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</si>
  <si>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notleidend</t>
  </si>
  <si>
    <t>Davon: der Wertminderung unterliegend</t>
  </si>
  <si>
    <t>Davon: ausgefallen</t>
  </si>
  <si>
    <t>Bilanzwirksame Risikopositionen</t>
  </si>
  <si>
    <t>061</t>
  </si>
  <si>
    <t>Österreich</t>
  </si>
  <si>
    <t>062</t>
  </si>
  <si>
    <t>063</t>
  </si>
  <si>
    <t>USA</t>
  </si>
  <si>
    <t>Sonstige Länder</t>
  </si>
  <si>
    <t>131</t>
  </si>
  <si>
    <t>132</t>
  </si>
  <si>
    <t>133</t>
  </si>
  <si>
    <t>390</t>
  </si>
  <si>
    <r>
      <t xml:space="preserve">Die Spalten </t>
    </r>
    <r>
      <rPr>
        <i/>
        <sz val="11"/>
        <color rgb="FF007858"/>
        <rFont val="Arial Narrow"/>
        <family val="2"/>
      </rPr>
      <t>b</t>
    </r>
    <r>
      <rPr>
        <i/>
        <sz val="11"/>
        <rFont val="Arial Narrow"/>
        <family val="2"/>
      </rPr>
      <t xml:space="preserve"> und </t>
    </r>
    <r>
      <rPr>
        <i/>
        <sz val="11"/>
        <color rgb="FF007858"/>
        <rFont val="Arial Narrow"/>
        <family val="2"/>
      </rPr>
      <t>d</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</si>
  <si>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CQ5</t>
    </r>
    <r>
      <rPr>
        <b/>
        <sz val="11"/>
        <color rgb="FF000000"/>
        <rFont val="Arial Narrow"/>
        <family val="2"/>
      </rPr>
      <t>: Kreditqualität von Darlehen und Kredite an nichtfinanzielle Kapitalgesellschaften nach Wirtschaftszweig</t>
    </r>
  </si>
  <si>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</si>
  <si>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</si>
  <si>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</si>
  <si>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</si>
  <si>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</si>
  <si>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</si>
  <si>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</si>
  <si>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</si>
  <si>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</si>
  <si>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</si>
  <si>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</si>
  <si>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</si>
  <si>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</si>
  <si>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</si>
  <si>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</si>
  <si>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</si>
  <si>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</si>
  <si>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</si>
  <si>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</si>
  <si>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</si>
  <si>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r>
      <rPr>
        <b/>
        <sz val="11"/>
        <color rgb="FF000000"/>
        <rFont val="Arial Narrow"/>
        <family val="2"/>
      </rPr>
      <t xml:space="preserve">Meldebogen </t>
    </r>
    <r>
      <rPr>
        <b/>
        <sz val="11"/>
        <color rgb="FF007858"/>
        <rFont val="Arial Narrow"/>
        <family val="2"/>
      </rPr>
      <t>EU CR3</t>
    </r>
    <r>
      <rPr>
        <b/>
        <sz val="11"/>
        <color rgb="FF000000"/>
        <rFont val="Arial Narrow"/>
        <family val="2"/>
      </rPr>
      <t xml:space="preserve"> – Übersicht über Kreditrisikominderungstechniken: Offenlegung der Verwendung von Kreditrisikominderungstechniken</t>
    </r>
  </si>
  <si>
    <t>Unbesicherte Risikopositionen – Buchwert</t>
  </si>
  <si>
    <t>Besicherte Risikopositionen – Buchwert</t>
  </si>
  <si>
    <t>Davon durch Sicherheiten besichert</t>
  </si>
  <si>
    <t>Davon durch Finanzgarantien besichert</t>
  </si>
  <si>
    <t>Davon durch Kreditderivate besichert</t>
  </si>
  <si>
    <t>Summe</t>
  </si>
  <si>
    <t>Davon notleidende Risikopositionen</t>
  </si>
  <si>
    <t>Davon ausgefallen</t>
  </si>
  <si>
    <r>
      <t xml:space="preserve">Meldebogen </t>
    </r>
    <r>
      <rPr>
        <b/>
        <sz val="11"/>
        <color rgb="FF007858"/>
        <rFont val="Arial Narrow"/>
        <family val="2"/>
      </rPr>
      <t>EU CR4</t>
    </r>
    <r>
      <rPr>
        <b/>
        <sz val="11"/>
        <color theme="1"/>
        <rFont val="Arial Narrow"/>
        <family val="2"/>
      </rPr>
      <t xml:space="preserve"> – Standardansatz – Kreditrisiko und Wirkung der Kreditrisikominderung</t>
    </r>
  </si>
  <si>
    <t>Risikopositionsklassen</t>
  </si>
  <si>
    <t>Risikopositionen vor Kreditumrechnungsfaktoren (CCF) und Kreditrisikominderung (CRM)</t>
  </si>
  <si>
    <t>Risikopositionen 
nach CCF und CRM</t>
  </si>
  <si>
    <t>Risikogewichtete Aktiva (RWA) und RWA- Dichte</t>
  </si>
  <si>
    <t>Bilanzielle Risikopositionen</t>
  </si>
  <si>
    <t>Risikogewichtete Aktiva (RWA)</t>
  </si>
  <si>
    <t xml:space="preserve">RWA-Dichte (%) </t>
  </si>
  <si>
    <t>Zentralstaaten oder Zentralbanken</t>
  </si>
  <si>
    <t>Regionale oder lokale Gebietskörperschaften</t>
  </si>
  <si>
    <t>Öffentliche Stellen</t>
  </si>
  <si>
    <t>Multilaterale Entwicklungsbanken</t>
  </si>
  <si>
    <t>Internationale Organisationen</t>
  </si>
  <si>
    <t>Institute</t>
  </si>
  <si>
    <t>Unternehmen</t>
  </si>
  <si>
    <t>Mengengeschäft</t>
  </si>
  <si>
    <t>Durch Hypotheken auf Immobilien besichert</t>
  </si>
  <si>
    <t>Ausgefallene Positionen</t>
  </si>
  <si>
    <t>Mit besonders hohem Risiko verbundene Risikopositionen</t>
  </si>
  <si>
    <t>Gedeckte Schuldverschreibungen</t>
  </si>
  <si>
    <t>Institute und Unternehmen mit kurzfristiger Bonitätsbeurteilung</t>
  </si>
  <si>
    <t>Organismen für gemeinsame Anlagen</t>
  </si>
  <si>
    <t>Sonstige Posten</t>
  </si>
  <si>
    <t>INSGESAMT</t>
  </si>
  <si>
    <r>
      <t xml:space="preserve">Meldebogen </t>
    </r>
    <r>
      <rPr>
        <b/>
        <sz val="11"/>
        <color rgb="FF007858"/>
        <rFont val="Arial Narrow"/>
        <family val="2"/>
      </rPr>
      <t>EU CR5</t>
    </r>
    <r>
      <rPr>
        <b/>
        <sz val="11"/>
        <color theme="1"/>
        <rFont val="Arial Narrow"/>
        <family val="2"/>
      </rPr>
      <t xml:space="preserve"> – Standardansatz</t>
    </r>
  </si>
  <si>
    <t>Risikogewicht</t>
  </si>
  <si>
    <t>Ohne Rating</t>
  </si>
  <si>
    <t>0 %</t>
  </si>
  <si>
    <t>2 %</t>
  </si>
  <si>
    <t>4 %</t>
  </si>
  <si>
    <t>10 %</t>
  </si>
  <si>
    <t>20 %</t>
  </si>
  <si>
    <t>35 %</t>
  </si>
  <si>
    <t>50 %</t>
  </si>
  <si>
    <t>70 %</t>
  </si>
  <si>
    <t>75 %</t>
  </si>
  <si>
    <t>100 %</t>
  </si>
  <si>
    <t>150 %</t>
  </si>
  <si>
    <t>250 %</t>
  </si>
  <si>
    <t>370 %</t>
  </si>
  <si>
    <t>1 250 %</t>
  </si>
  <si>
    <t>Sonstige</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</si>
  <si>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</si>
  <si>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</si>
  <si>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</si>
  <si>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</si>
  <si>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</si>
  <si>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</si>
  <si>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(A-IRB)</t>
    </r>
  </si>
  <si>
    <t>A-IRB</t>
  </si>
  <si>
    <t>PD-Bandbreite</t>
  </si>
  <si>
    <t>Bilanzielle 
Risikopositionen</t>
  </si>
  <si>
    <t>Außerbilanzielle Risikopositionen vor Kreditumrechnungs-faktoren (CCF)</t>
  </si>
  <si>
    <t>Risikopositions-gewichtete durchschnitt-liche CCF</t>
  </si>
  <si>
    <t>Risikoposition nach CCF 
und CRM</t>
  </si>
  <si>
    <t>Risikopositions-gewichtete 
durchschnittliche Ausfallwahrschein-lichkeit (PD) (%)</t>
  </si>
  <si>
    <t>Anzahl der Schuldner</t>
  </si>
  <si>
    <t>Risikopositions-gewichtete 
durchschnittliche Verlustquote bei Ausfall (LGD) (%)</t>
  </si>
  <si>
    <t>Risikopositions-gewichtete durchschnittliche Laufzeit (Jahre)</t>
  </si>
  <si>
    <t>Risikogewichteter Positionsbetrag nach Unterstützungsfaktoren</t>
  </si>
  <si>
    <t>Dichte des risiko- gewichteten Positionsbetrags</t>
  </si>
  <si>
    <t>Erwarteter Verlustbetrag</t>
  </si>
  <si>
    <t>Wert-berichtigungen 
und Rückstellungen</t>
  </si>
  <si>
    <t>Unternehmen – 
KMU</t>
  </si>
  <si>
    <t>0,00 bis &lt; 0,15</t>
  </si>
  <si>
    <t>0,00 bis &lt; 0,10</t>
  </si>
  <si>
    <t>0,10 bis &lt; 0,15</t>
  </si>
  <si>
    <t>0,15 bis &lt; 0,25</t>
  </si>
  <si>
    <t>0,25 bis &lt; 0,50</t>
  </si>
  <si>
    <t>0,50 bis &lt; 0,75</t>
  </si>
  <si>
    <t>0,75 bis &lt; 2,50</t>
  </si>
  <si>
    <t>0,75 bis &lt; 1,75</t>
  </si>
  <si>
    <t>1,75 bis &lt; 2,5</t>
  </si>
  <si>
    <t>2,50 bis &lt; 10,00</t>
  </si>
  <si>
    <t>2,5 bis &lt; 5</t>
  </si>
  <si>
    <t>5 bis &lt; 10</t>
  </si>
  <si>
    <t>10,00 bis &lt; 100,00</t>
  </si>
  <si>
    <t>10 bis &lt; 20</t>
  </si>
  <si>
    <t>20 bis &lt; 30</t>
  </si>
  <si>
    <t>30,00 bis &lt; 100,00</t>
  </si>
  <si>
    <t>100,00 (Ausfall)</t>
  </si>
  <si>
    <t>Zwischensumme</t>
  </si>
  <si>
    <t>Unternehmen – 
Sonstige</t>
  </si>
  <si>
    <t>Mengengeschäft – 
durch Immobilien besichert – 
KMU</t>
  </si>
  <si>
    <t>Mengengeschäft – 
durch Immobilien besichert – 
Nicht KMU</t>
  </si>
  <si>
    <t>Mengengeschäft –
qualifiziert
revolvierend</t>
  </si>
  <si>
    <t>Mengengeschäft –
Sonstige – 
KMU</t>
  </si>
  <si>
    <t>Mengengeschäft –
Sonstige – 
Nicht-KMU</t>
  </si>
  <si>
    <t>Gesamtsumme 
(alle Risikopositionsklassen)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</si>
  <si>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(F-IRB)</t>
    </r>
  </si>
  <si>
    <t>F-IRB</t>
  </si>
  <si>
    <t>Unternehmen – 
Spezialfinanzierung</t>
  </si>
  <si>
    <t/>
  </si>
  <si>
    <r>
      <t>Meldebogen</t>
    </r>
    <r>
      <rPr>
        <b/>
        <sz val="11"/>
        <color rgb="FF007858"/>
        <rFont val="Arial Narrow"/>
        <family val="2"/>
      </rPr>
      <t xml:space="preserve"> EU CR6-A</t>
    </r>
    <r>
      <rPr>
        <b/>
        <sz val="11"/>
        <rFont val="Arial Narrow"/>
        <family val="2"/>
      </rPr>
      <t xml:space="preserve"> – Umfang der Verwendung von IRB- und SA-Ansatz</t>
    </r>
  </si>
  <si>
    <t>Risikopositionswert gemäß Definition in Artikel 166 CRR für dem IRB-Ansatz unterliegende Risikopositionen</t>
  </si>
  <si>
    <t>Risikopositionsgesamtwert von Positionen, die dem Standardansatz und dem IRB-Ansatz unterliegen</t>
  </si>
  <si>
    <t>Einer dauerhaften Teil-anwendung des Stan-dardansatzes unterliegender Prozentsatz des Risikopositionsgesamtwerts (%)</t>
  </si>
  <si>
    <t>Dem IRB-Ansatz unterliegender Prozentsatz des Risikopositions-gesamtwerts (%)</t>
  </si>
  <si>
    <t>Einem Einführungs-
plan unterliegender Prozentsatz des Risikopositionswerts insgesamt (%)</t>
  </si>
  <si>
    <t>Davon: regionale oder lokale Gebietskörperschaften</t>
  </si>
  <si>
    <t>Davon: öffentliche Stellen</t>
  </si>
  <si>
    <t>Davon: Unternehmen – Spezialfinanzierungen 
(ohne Slotting-Ansatz)</t>
  </si>
  <si>
    <t>Davon: Unternehmen – Spezialfinanzierungen 
(mit Slotting-Ansatz)</t>
  </si>
  <si>
    <t>Davon: Mengengeschäft - durch Immobilien besichert, 
KMU</t>
  </si>
  <si>
    <t>Davon: Mengengeschäft - durch Immobilien besichert, 
Nicht-KMU</t>
  </si>
  <si>
    <t>Davon: Mengengeschäft - qualifiziert revolvierend</t>
  </si>
  <si>
    <t>Davon: Mengengeschäft - Sonstige, KMU</t>
  </si>
  <si>
    <t>Davon: Mengengeschäft - Sonstige, Nicht-KMU</t>
  </si>
  <si>
    <t>Sonstige Aktiva, ohne Kreditverpflichtungen</t>
  </si>
  <si>
    <r>
      <t>Meldebogen</t>
    </r>
    <r>
      <rPr>
        <b/>
        <sz val="11"/>
        <color rgb="FF007858"/>
        <rFont val="Arial Narrow"/>
        <family val="2"/>
      </rPr>
      <t xml:space="preserve"> EU CR7-A</t>
    </r>
    <r>
      <rPr>
        <b/>
        <sz val="11"/>
        <color theme="1"/>
        <rFont val="Arial Narrow"/>
        <family val="2"/>
      </rPr>
      <t xml:space="preserve"> – IRB-Ansatz – Offenlegung des Rückgriffs auf CRM-Techniken</t>
    </r>
  </si>
  <si>
    <t>Gesamtrisiko-position</t>
  </si>
  <si>
    <t>Kreditrisikominderungstechniken</t>
  </si>
  <si>
    <t>Kreditrisikominderungmethoden bei der RWEA-Berechnung</t>
  </si>
  <si>
    <t>Besicherung mit Sicherheitsleistung (FCP)</t>
  </si>
  <si>
    <t>Besicherung ohne Sicherheitsleistung (UFCP)</t>
  </si>
  <si>
    <r>
      <t xml:space="preserve">RWEA ohne Substitutions-effekte 
</t>
    </r>
    <r>
      <rPr>
        <sz val="11"/>
        <color theme="1"/>
        <rFont val="Arial Narrow"/>
        <family val="2"/>
      </rPr>
      <t>(nur Reduktionseffekte)</t>
    </r>
  </si>
  <si>
    <r>
      <t xml:space="preserve">RWEA mit Substitutions-effekten 
</t>
    </r>
    <r>
      <rPr>
        <sz val="11"/>
        <color theme="1"/>
        <rFont val="Arial Narrow"/>
        <family val="2"/>
      </rPr>
      <t>(sowohl Redutions- 
als auch Substitu-tionseffekte)</t>
    </r>
  </si>
  <si>
    <r>
      <t xml:space="preserve">Teil der durch </t>
    </r>
    <r>
      <rPr>
        <b/>
        <sz val="11"/>
        <color theme="1"/>
        <rFont val="Arial Narrow"/>
        <family val="2"/>
      </rPr>
      <t>Fi-nanzsicherheiten</t>
    </r>
    <r>
      <rPr>
        <sz val="11"/>
        <color theme="1"/>
        <rFont val="Arial Narrow"/>
        <family val="2"/>
      </rPr>
      <t xml:space="preserve"> gedeckten Risiko-positionen (%)</t>
    </r>
  </si>
  <si>
    <r>
      <t xml:space="preserve">Teil der durch sonstige </t>
    </r>
    <r>
      <rPr>
        <b/>
        <sz val="11"/>
        <color theme="1"/>
        <rFont val="Arial Narrow"/>
        <family val="2"/>
      </rPr>
      <t>anerkennungsfähige Sicherheiten</t>
    </r>
    <r>
      <rPr>
        <sz val="11"/>
        <color theme="1"/>
        <rFont val="Arial Narrow"/>
        <family val="2"/>
      </rPr>
      <t xml:space="preserve"> 
gedeckten Risikopositionen (%)</t>
    </r>
  </si>
  <si>
    <r>
      <t xml:space="preserve">Teil der durch </t>
    </r>
    <r>
      <rPr>
        <b/>
        <sz val="11"/>
        <color theme="1"/>
        <rFont val="Arial Narrow"/>
        <family val="2"/>
      </rPr>
      <t>andere Formen der Besicherung mit Sicherheitsleistung</t>
    </r>
    <r>
      <rPr>
        <sz val="11"/>
        <color theme="1"/>
        <rFont val="Arial Narrow"/>
        <family val="2"/>
      </rPr>
      <t xml:space="preserve"> gedeckten Risiko-positionen (%)</t>
    </r>
  </si>
  <si>
    <r>
      <t xml:space="preserve">Teil der durch </t>
    </r>
    <r>
      <rPr>
        <b/>
        <sz val="11"/>
        <color theme="1"/>
        <rFont val="Arial Narrow"/>
        <family val="2"/>
      </rPr>
      <t>Garantien</t>
    </r>
    <r>
      <rPr>
        <sz val="11"/>
        <color theme="1"/>
        <rFont val="Arial Narrow"/>
        <family val="2"/>
      </rPr>
      <t xml:space="preserve"> gedeckten Risikopositionen (%)</t>
    </r>
  </si>
  <si>
    <r>
      <t xml:space="preserve">Teil der durch </t>
    </r>
    <r>
      <rPr>
        <b/>
        <sz val="11"/>
        <color theme="1"/>
        <rFont val="Arial Narrow"/>
        <family val="2"/>
      </rPr>
      <t>Kreditderivate</t>
    </r>
    <r>
      <rPr>
        <sz val="11"/>
        <color theme="1"/>
        <rFont val="Arial Narrow"/>
        <family val="2"/>
      </rPr>
      <t xml:space="preserve"> gedeckten Risikopositionen (%)</t>
    </r>
  </si>
  <si>
    <r>
      <t xml:space="preserve">Teil der durch </t>
    </r>
    <r>
      <rPr>
        <b/>
        <sz val="11"/>
        <color theme="1"/>
        <rFont val="Arial Narrow"/>
        <family val="2"/>
      </rPr>
      <t>Im-mobilienbesiche-rung</t>
    </r>
    <r>
      <rPr>
        <sz val="11"/>
        <color theme="1"/>
        <rFont val="Arial Narrow"/>
        <family val="2"/>
      </rPr>
      <t xml:space="preserve"> gedeckten Ri-sikopositionen (%)</t>
    </r>
  </si>
  <si>
    <r>
      <t xml:space="preserve">Teil der durch </t>
    </r>
    <r>
      <rPr>
        <b/>
        <sz val="11"/>
        <color theme="1"/>
        <rFont val="Arial Narrow"/>
        <family val="2"/>
      </rPr>
      <t>Forderungen</t>
    </r>
    <r>
      <rPr>
        <sz val="11"/>
        <color theme="1"/>
        <rFont val="Arial Narrow"/>
        <family val="2"/>
      </rPr>
      <t xml:space="preserve"> gedeckten Risikopositionen (%)</t>
    </r>
  </si>
  <si>
    <r>
      <t xml:space="preserve">Teil der durch </t>
    </r>
    <r>
      <rPr>
        <b/>
        <sz val="11"/>
        <color theme="1"/>
        <rFont val="Arial Narrow"/>
        <family val="2"/>
      </rPr>
      <t>an-dere Sachsicher-heiten</t>
    </r>
    <r>
      <rPr>
        <sz val="11"/>
        <color theme="1"/>
        <rFont val="Arial Narrow"/>
        <family val="2"/>
      </rPr>
      <t xml:space="preserve"> gedeckten Risikopositionen (%)</t>
    </r>
  </si>
  <si>
    <r>
      <t xml:space="preserve">Teil der durch </t>
    </r>
    <r>
      <rPr>
        <b/>
        <sz val="11"/>
        <color theme="1"/>
        <rFont val="Arial Narrow"/>
        <family val="2"/>
      </rPr>
      <t>Bareinlagen</t>
    </r>
    <r>
      <rPr>
        <sz val="11"/>
        <color theme="1"/>
        <rFont val="Arial Narrow"/>
        <family val="2"/>
      </rPr>
      <t xml:space="preserve"> gedeckten Risikopositionen (%)</t>
    </r>
  </si>
  <si>
    <r>
      <t xml:space="preserve">Teil der durch </t>
    </r>
    <r>
      <rPr>
        <b/>
        <sz val="11"/>
        <color theme="1"/>
        <rFont val="Arial Narrow"/>
        <family val="2"/>
      </rPr>
      <t>Lebensversiche-rungen</t>
    </r>
    <r>
      <rPr>
        <sz val="11"/>
        <color theme="1"/>
        <rFont val="Arial Narrow"/>
        <family val="2"/>
      </rPr>
      <t xml:space="preserve"> gedeckten Risikopositionen (%)</t>
    </r>
  </si>
  <si>
    <r>
      <t xml:space="preserve">Teil der durch </t>
    </r>
    <r>
      <rPr>
        <b/>
        <sz val="11"/>
        <color theme="1"/>
        <rFont val="Arial Narrow"/>
        <family val="2"/>
      </rPr>
      <t>von Dritten gehaltene Instrumente</t>
    </r>
    <r>
      <rPr>
        <sz val="11"/>
        <color theme="1"/>
        <rFont val="Arial Narrow"/>
        <family val="2"/>
      </rPr>
      <t xml:space="preserve"> ge-deckten Risiko-positionen (%)</t>
    </r>
  </si>
  <si>
    <t>Zentralstaaten und Zentralbanken</t>
  </si>
  <si>
    <t>Davon: Unternehmen – KMU</t>
  </si>
  <si>
    <t>Davon: Unternehmen – Spezialfinanzierungen</t>
  </si>
  <si>
    <t>Davon: Unternehmen – Sonstige</t>
  </si>
  <si>
    <t>Davon: Mengengeschäft - Immobilien, KMU</t>
  </si>
  <si>
    <t>Davon: Mengengeschäft - Immobilien, Nicht-KMU</t>
  </si>
  <si>
    <t>Davon: Mengengeschäft - Sonstige, Nicht- KMU</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</si>
  <si>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</si>
  <si>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</si>
  <si>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</si>
  <si>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</si>
  <si>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</si>
  <si>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</si>
  <si>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</si>
  <si>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</si>
  <si>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</si>
  <si>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</si>
  <si>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der Berichtsperiode</t>
  </si>
  <si>
    <r>
      <t xml:space="preserve">Meldebogen </t>
    </r>
    <r>
      <rPr>
        <b/>
        <sz val="11"/>
        <color rgb="FF007858"/>
        <rFont val="Arial Narrow"/>
        <family val="2"/>
      </rPr>
      <t>CR9</t>
    </r>
    <r>
      <rPr>
        <b/>
        <sz val="11"/>
        <rFont val="Arial Narrow"/>
        <family val="2"/>
      </rPr>
      <t xml:space="preserve"> – IRB-Ansatz – PD-Rückvergleiche je Risikopositionsklasse (festgelegte PD-Skala) </t>
    </r>
    <r>
      <rPr>
        <b/>
        <sz val="11"/>
        <color rgb="FF007858"/>
        <rFont val="Arial Narrow"/>
        <family val="2"/>
      </rPr>
      <t>(A-IRB)</t>
    </r>
  </si>
  <si>
    <t>Risikopositionsklasse</t>
  </si>
  <si>
    <t>Anzahl der Schuldner zum Ende des Vorjahres</t>
  </si>
  <si>
    <t>Beobachtete durchschnittliche Ausfallquote (%)</t>
  </si>
  <si>
    <t>Risikopositionsgewichtete durchschnittliche Ausfallwahrscheinlichkeit (PD) (%)</t>
  </si>
  <si>
    <t>Davon: Anzahl der Schuldner, die im Jahr ausgefallen sind</t>
  </si>
  <si>
    <t>Durchschnittliche 
PD (%)</t>
  </si>
  <si>
    <t>Durchschnittliche historische jährliche Ausfallquote (%)</t>
  </si>
  <si>
    <r>
      <rPr>
        <b/>
        <sz val="11"/>
        <color rgb="FF000000"/>
        <rFont val="Arial Narrow"/>
        <family val="2"/>
      </rPr>
      <t xml:space="preserve">Meldebogen </t>
    </r>
    <r>
      <rPr>
        <b/>
        <sz val="11"/>
        <color rgb="FF007858"/>
        <rFont val="Arial Narrow"/>
        <family val="2"/>
      </rPr>
      <t>CR9</t>
    </r>
    <r>
      <rPr>
        <b/>
        <sz val="11"/>
        <color rgb="FF000000"/>
        <rFont val="Arial Narrow"/>
        <family val="2"/>
      </rPr>
      <t xml:space="preserve"> – IRB-Ansatz – PD-Rückvergleiche je Risikopositionsklasse (festgelegte PD-Skala) </t>
    </r>
    <r>
      <rPr>
        <b/>
        <sz val="11"/>
        <color rgb="FF007858"/>
        <rFont val="Arial Narrow"/>
        <family val="2"/>
      </rPr>
      <t>(F-IRB)</t>
    </r>
  </si>
  <si>
    <r>
      <t xml:space="preserve">Meldebogen </t>
    </r>
    <r>
      <rPr>
        <b/>
        <sz val="11"/>
        <color rgb="FF007858"/>
        <rFont val="Arial Narrow"/>
        <family val="2"/>
      </rPr>
      <t>EU CR10</t>
    </r>
    <r>
      <rPr>
        <b/>
        <sz val="11"/>
        <color theme="1"/>
        <rFont val="Arial Narrow"/>
        <family val="2"/>
      </rPr>
      <t xml:space="preserve"> – Spezialfinanzierungen und Beteiligungspositionen nach dem einfachen Risikogewichtungsansatz</t>
    </r>
  </si>
  <si>
    <r>
      <t xml:space="preserve">Meldebogen </t>
    </r>
    <r>
      <rPr>
        <b/>
        <sz val="11"/>
        <color rgb="FF007858"/>
        <rFont val="Arial Narrow"/>
        <family val="2"/>
      </rPr>
      <t>EU CR10.1</t>
    </r>
  </si>
  <si>
    <t>Spezialfinanzierungen: Projektfinanzierung (Slotting-Ansatz)</t>
  </si>
  <si>
    <t>Regulatorische Kategorien</t>
  </si>
  <si>
    <t>Restlaufzeit</t>
  </si>
  <si>
    <t>Risiko-positionswert</t>
  </si>
  <si>
    <t>Kategorie 1</t>
  </si>
  <si>
    <t>Weniger als 2,5 Jahre</t>
  </si>
  <si>
    <t>2,5 Jahre oder mehr</t>
  </si>
  <si>
    <t>Kategorie 2</t>
  </si>
  <si>
    <t>Kategorie 3</t>
  </si>
  <si>
    <t>Kategorie 4</t>
  </si>
  <si>
    <t>Kategorie 5</t>
  </si>
  <si>
    <t>-</t>
  </si>
  <si>
    <r>
      <t xml:space="preserve">Meldebogen </t>
    </r>
    <r>
      <rPr>
        <b/>
        <sz val="11"/>
        <color rgb="FF007858"/>
        <rFont val="Arial Narrow"/>
        <family val="2"/>
      </rPr>
      <t>EU CR10.2</t>
    </r>
  </si>
  <si>
    <t>Spezialfinanzierungen: Immobilien-Renditeobjekte und hochvolatile Gewerbeimmobilien (Slotting-Ansatz)</t>
  </si>
  <si>
    <r>
      <t xml:space="preserve">Meldebogen </t>
    </r>
    <r>
      <rPr>
        <b/>
        <sz val="11"/>
        <color rgb="FF007858"/>
        <rFont val="Arial Narrow"/>
        <family val="2"/>
      </rPr>
      <t>EU CR10.3</t>
    </r>
  </si>
  <si>
    <t>Spezialfinanzierungen: Objektfinanzierung (Slotting-Ansatz)</t>
  </si>
  <si>
    <r>
      <t xml:space="preserve">Meldebogen </t>
    </r>
    <r>
      <rPr>
        <b/>
        <sz val="11"/>
        <color rgb="FF007858"/>
        <rFont val="Arial Narrow"/>
        <family val="2"/>
      </rPr>
      <t>EU CR10.4</t>
    </r>
  </si>
  <si>
    <t>Spezialfinanzierungen: Rohstoffhandelsfinanzierung (Slotting-Ansatz)</t>
  </si>
  <si>
    <r>
      <t xml:space="preserve">Meldebogen </t>
    </r>
    <r>
      <rPr>
        <b/>
        <sz val="11"/>
        <color rgb="FF007858"/>
        <rFont val="Arial Narrow"/>
        <family val="2"/>
      </rPr>
      <t>EU CR10.5</t>
    </r>
  </si>
  <si>
    <t>Beteiligungspositionen nach dem einfachen Risikogewichtungsansatz</t>
  </si>
  <si>
    <t>Kategorien</t>
  </si>
  <si>
    <t>Positionen aus privatem Beteiligungskapital</t>
  </si>
  <si>
    <t>190 %</t>
  </si>
  <si>
    <t>Börsengehandelte Beteiligungspositionen</t>
  </si>
  <si>
    <t>290 %</t>
  </si>
  <si>
    <t>Sonstige Beteiligungspositionen</t>
  </si>
  <si>
    <r>
      <t>Meldebogen</t>
    </r>
    <r>
      <rPr>
        <b/>
        <sz val="11"/>
        <color rgb="FF007858"/>
        <rFont val="Arial Narrow"/>
        <family val="2"/>
      </rPr>
      <t xml:space="preserve"> EU CCR1</t>
    </r>
    <r>
      <rPr>
        <b/>
        <sz val="11"/>
        <rFont val="Arial Narrow"/>
        <family val="2"/>
      </rPr>
      <t xml:space="preserve"> – Analyse der CCR-Risikoposition nach Ansatz</t>
    </r>
  </si>
  <si>
    <t>Wiederbeschaf-fungskosten 
(RC)</t>
  </si>
  <si>
    <t>Potenzieller künftiger Risiko-positionswert 
(PFE)</t>
  </si>
  <si>
    <t>EEPE</t>
  </si>
  <si>
    <t>Zur Berechnung des aufsichtlichen Risikopositions-werts verwendeter Alpha-Wert</t>
  </si>
  <si>
    <t>Risiko-positionswert 
vor CRM</t>
  </si>
  <si>
    <t>Risiko-positionswert 
nach CRM</t>
  </si>
  <si>
    <t>RWEA</t>
  </si>
  <si>
    <t>EU1</t>
  </si>
  <si>
    <t>EU - Ursprungsrisikomethode (für Derivate)</t>
  </si>
  <si>
    <t>EU2</t>
  </si>
  <si>
    <t>EU – Vereinfachter SA-CCR (für Derivate)</t>
  </si>
  <si>
    <t>SA-CCR (für Derivate)</t>
  </si>
  <si>
    <t>IMM (für Derivate und SFTs)</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</si>
  <si>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</si>
  <si>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</si>
  <si>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</si>
  <si>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</si>
  <si>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</si>
  <si>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</si>
  <si>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</si>
  <si>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</si>
  <si>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r>
      <t>Meldebogen</t>
    </r>
    <r>
      <rPr>
        <b/>
        <sz val="11"/>
        <color rgb="FF007858"/>
        <rFont val="Arial Narrow"/>
        <family val="2"/>
      </rPr>
      <t xml:space="preserve"> EU CCR2</t>
    </r>
    <r>
      <rPr>
        <b/>
        <sz val="11"/>
        <rFont val="Arial Narrow"/>
        <family val="2"/>
      </rPr>
      <t xml:space="preserve"> – Eigenmittelanforderungen für das CVA-Risiko</t>
    </r>
  </si>
  <si>
    <t>Gesamtgeschäfte nach der fortgeschrittenen Methode</t>
  </si>
  <si>
    <t>(i)     VaR-Komponente (einschließlich Dreifach-Multiplikator)</t>
  </si>
  <si>
    <t>(ii)    VaR-Komponente unter Stressbedingungen (sVaR) (einschließlich Dreifach-Multiplikator)</t>
  </si>
  <si>
    <t>Geschäfte nach der Standardmethode</t>
  </si>
  <si>
    <t>Geschäfte nach dem alternativen Ansatz (auf Grundlage der Ursprungsrisikomethode )</t>
  </si>
  <si>
    <t>Gesamtgeschäfte mit Eigenmittelanforderungen für das CVA-Risiko</t>
  </si>
  <si>
    <r>
      <t>Meldebogen</t>
    </r>
    <r>
      <rPr>
        <b/>
        <sz val="11"/>
        <color rgb="FF007858"/>
        <rFont val="Arial Narrow"/>
        <family val="2"/>
      </rPr>
      <t xml:space="preserve"> EU CCR3</t>
    </r>
    <r>
      <rPr>
        <b/>
        <sz val="11"/>
        <rFont val="Arial Narrow"/>
        <family val="2"/>
      </rPr>
      <t xml:space="preserve"> – Standardansatz – CCR-Risikopositionen nach regulatorischer Risikopositionsklasse und Risikogewicht</t>
    </r>
  </si>
  <si>
    <t>Wert der Risikoposition insgesamt</t>
  </si>
  <si>
    <t>Sonstige Positionen</t>
  </si>
  <si>
    <r>
      <t xml:space="preserve">Meldebogen </t>
    </r>
    <r>
      <rPr>
        <b/>
        <sz val="11"/>
        <color rgb="FF007858"/>
        <rFont val="Arial Narrow"/>
        <family val="2"/>
      </rPr>
      <t>EU CCR4</t>
    </r>
    <r>
      <rPr>
        <b/>
        <sz val="11"/>
        <rFont val="Arial Narrow"/>
        <family val="2"/>
      </rPr>
      <t xml:space="preserve"> - IRB-Ansatz – CCR-Risikopositionen nach Risikopositionsklasse und PD-Skala</t>
    </r>
  </si>
  <si>
    <t>`</t>
  </si>
  <si>
    <t>PD-Skala</t>
  </si>
  <si>
    <t>Risikopositions-
wert</t>
  </si>
  <si>
    <t>Risikopositions-gewichtete durchschnittliche Ausfallwahrschein- lichkeit (PD) (%)</t>
  </si>
  <si>
    <t>Anzahl 
der Schuldner</t>
  </si>
  <si>
    <t>Risiko-positions-gewichtete durchschnittliche Verlustquote bei Ausfall (LGD) (%)</t>
  </si>
  <si>
    <t>Risikopositions-gewichtete durchschnittliche 
Laufzeit (Jahre)</t>
  </si>
  <si>
    <t>Dichte der 
risikogewichteten 
Positionsbeträge</t>
  </si>
  <si>
    <t>Unternehmen – 
KMU 
(A-IRB)</t>
  </si>
  <si>
    <t>0,00 bis &lt;0,15</t>
  </si>
  <si>
    <t>0,15 bis &lt;0,25</t>
  </si>
  <si>
    <t>0,25 bis &lt;0,50</t>
  </si>
  <si>
    <t>0,50 bis &lt;0,75</t>
  </si>
  <si>
    <t>0,75 bis &lt;2,50</t>
  </si>
  <si>
    <t>2,50 bis &lt;10,00</t>
  </si>
  <si>
    <t>10,00 bis &lt;100,00</t>
  </si>
  <si>
    <t xml:space="preserve">Zwischensumme </t>
  </si>
  <si>
    <t>Unternehmen – 
Sonstige
(A-IRB)</t>
  </si>
  <si>
    <t>Institute
(F-IRB)</t>
  </si>
  <si>
    <t>Unternehmen – 
KMU 
(F-IRB)</t>
  </si>
  <si>
    <t>Unternehmen – 
Sonstige
(F-IRB)</t>
  </si>
  <si>
    <t>Summe (alle CCR-relevanten Risikopositionsklassen)</t>
  </si>
  <si>
    <r>
      <t xml:space="preserve">Meldebogen </t>
    </r>
    <r>
      <rPr>
        <b/>
        <sz val="11"/>
        <color rgb="FF007858"/>
        <rFont val="Arial Narrow"/>
        <family val="2"/>
      </rPr>
      <t>EU CCR5</t>
    </r>
    <r>
      <rPr>
        <b/>
        <sz val="11"/>
        <rFont val="Arial Narrow"/>
        <family val="2"/>
      </rPr>
      <t xml:space="preserve"> - Zusammensetzung der Sicherheiten für CCR-Risikopositionen</t>
    </r>
  </si>
  <si>
    <t>Sicherheit(en) für Derivatgeschäfte</t>
  </si>
  <si>
    <t>Sicherheit(en) für Wertpapierfinanzierungsgeschäfte</t>
  </si>
  <si>
    <t>Art der Sicherheit(en)</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</si>
  <si>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</si>
  <si>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</si>
  <si>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</si>
  <si>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</si>
  <si>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</si>
  <si>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</si>
  <si>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</si>
  <si>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</si>
  <si>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</si>
  <si>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</si>
  <si>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</si>
  <si>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</si>
  <si>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r>
      <t xml:space="preserve">Meldebogen </t>
    </r>
    <r>
      <rPr>
        <b/>
        <sz val="11"/>
        <color rgb="FF007858"/>
        <rFont val="Arial Narrow"/>
        <family val="2"/>
      </rPr>
      <t>EU CCR8</t>
    </r>
    <r>
      <rPr>
        <b/>
        <sz val="11"/>
        <rFont val="Arial Narrow"/>
        <family val="2"/>
      </rPr>
      <t xml:space="preserve"> – Risikopositionen gegenüber zentralen Gegenparteien (CCPs)</t>
    </r>
  </si>
  <si>
    <t>Risikopositionswert</t>
  </si>
  <si>
    <t>Risikopositionen gegenüber qualifizierten CCPs (insgesamt)</t>
  </si>
  <si>
    <t>Risikopositionen aus Geschäften bei qualifizierten CCPs 
(ohne Ersteinschusszahlungen und Beiträge zum Ausfallfonds). Davon:</t>
  </si>
  <si>
    <t>(i) OTC-Derivate</t>
  </si>
  <si>
    <t>(ii) Börsennotierte Derivate</t>
  </si>
  <si>
    <t>(iii) SFTs</t>
  </si>
  <si>
    <t>(iv) Netting-Sätze, bei denen produktübergreifendes Netting zugelassen wurde</t>
  </si>
  <si>
    <t>Getrennte Ersteinschüsse</t>
  </si>
  <si>
    <t>Nicht getrennte Ersteinschüsse</t>
  </si>
  <si>
    <t>Vorfinanzierte Beiträge zum Ausfallfonds</t>
  </si>
  <si>
    <t>Nicht vorfinanzierte Beiträge zum Ausfallfonds</t>
  </si>
  <si>
    <t>Risikopositionen gegenüber nicht qualifizierten Gegenparteien (insgesamt)</t>
  </si>
  <si>
    <t>Risikopositionen aus Geschäften bei nicht qualifizierten Gegenparteien 
(ohne Ersteinschusszahlungen und Beiträge zum Ausfallfonds) Davon:</t>
  </si>
  <si>
    <r>
      <t xml:space="preserve">Meldebogen </t>
    </r>
    <r>
      <rPr>
        <b/>
        <sz val="11"/>
        <color rgb="FF007858"/>
        <rFont val="Arial Narrow"/>
        <family val="2"/>
      </rPr>
      <t>EU-SEC1</t>
    </r>
    <r>
      <rPr>
        <b/>
        <sz val="11"/>
        <rFont val="Arial Narrow"/>
        <family val="2"/>
      </rPr>
      <t xml:space="preserve"> – Verbriefungspositionen im Anlagebuch</t>
    </r>
  </si>
  <si>
    <t>Institut tritt als Originator auf</t>
  </si>
  <si>
    <t>Institut tritt als Sponsor auf</t>
  </si>
  <si>
    <t>Institut tritt als Anleger auf</t>
  </si>
  <si>
    <t>Traditionelle Verbriefung</t>
  </si>
  <si>
    <t>Synthetische Verbriefung</t>
  </si>
  <si>
    <t>Zwischen-
summe</t>
  </si>
  <si>
    <t>STS</t>
  </si>
  <si>
    <t>Nicht-STS</t>
  </si>
  <si>
    <t>davon Über-tragung eines signifikanten Risikos (SRT)</t>
  </si>
  <si>
    <t>davon SRT</t>
  </si>
  <si>
    <t>Gesamtrisikoposition</t>
  </si>
  <si>
    <t>Mengengeschäft (insgesamt)</t>
  </si>
  <si>
    <t>Hypothekenkredite 
für Wohnimmobilien</t>
  </si>
  <si>
    <t>Kreditkarten</t>
  </si>
  <si>
    <t>Sonstige Risikopositionen 
aus dem Mengengeschäft</t>
  </si>
  <si>
    <t>Wiederverbriefung</t>
  </si>
  <si>
    <t>Großkundenkredite (insgesamt)</t>
  </si>
  <si>
    <t>Kredite an Unternehmen</t>
  </si>
  <si>
    <t>Hypothekendarlehen 
auf Gewerbeimmobilien</t>
  </si>
  <si>
    <t>Leasing und Forderungen</t>
  </si>
  <si>
    <t>Sonstige Großkundenkredite</t>
  </si>
  <si>
    <r>
      <t xml:space="preserve">Meldebogen </t>
    </r>
    <r>
      <rPr>
        <b/>
        <sz val="11"/>
        <color rgb="FF007858"/>
        <rFont val="Arial Narrow"/>
        <family val="2"/>
      </rPr>
      <t>EU-SEC3</t>
    </r>
    <r>
      <rPr>
        <b/>
        <sz val="11"/>
        <rFont val="Arial Narrow"/>
        <family val="2"/>
      </rPr>
      <t xml:space="preserve"> – Verbriefungspositionen im Anlagebuch und damit verbundene Eigenkapitalanforderungen – Institut, das als Originator oder Sponsor auftritt</t>
    </r>
  </si>
  <si>
    <t>EU-p</t>
  </si>
  <si>
    <t>EU-q</t>
  </si>
  <si>
    <t>Risikopositionswerte (nach Risikogewichtungsbändern (RW)/Abzügen)</t>
  </si>
  <si>
    <t>Risikopositionswerte (nach Regulierungsansatz)</t>
  </si>
  <si>
    <t>RWEA (nach Regulierungsansatz)</t>
  </si>
  <si>
    <t>Kapitalanforderung nach Obergrenze</t>
  </si>
  <si>
    <t>≤20 % RW</t>
  </si>
  <si>
    <t>&gt;20 % bis 
50 % RW</t>
  </si>
  <si>
    <t>&gt;50 % bis 
100 % RW</t>
  </si>
  <si>
    <t>&gt;100 % bis 
&lt;1 250 % RW</t>
  </si>
  <si>
    <t>1 250 % RW 
/ Abzüge</t>
  </si>
  <si>
    <t>SEC-IRBA</t>
  </si>
  <si>
    <t>SEC-ERBA (einschließlich IAA)</t>
  </si>
  <si>
    <t>SEC-SA</t>
  </si>
  <si>
    <t>Traditionelle Geschäfte</t>
  </si>
  <si>
    <t>Verbriefung</t>
  </si>
  <si>
    <t>Davon STS</t>
  </si>
  <si>
    <t>Großkundenkredite</t>
  </si>
  <si>
    <t>Synthetische Geschäfte</t>
  </si>
  <si>
    <r>
      <t xml:space="preserve">Meldebogen </t>
    </r>
    <r>
      <rPr>
        <b/>
        <sz val="11"/>
        <color rgb="FF007858"/>
        <rFont val="Arial Narrow"/>
        <family val="2"/>
      </rPr>
      <t>EU-SEC4</t>
    </r>
    <r>
      <rPr>
        <b/>
        <sz val="11"/>
        <rFont val="Arial Narrow"/>
        <family val="2"/>
      </rPr>
      <t xml:space="preserve"> – Verbriefungspositionen im Anlagebuch und damit verbundene Eigenkapitalanforderungen – Institut, das als Anleger auftritt</t>
    </r>
  </si>
  <si>
    <r>
      <t xml:space="preserve">Meldebogen </t>
    </r>
    <r>
      <rPr>
        <b/>
        <sz val="11"/>
        <color rgb="FF007858"/>
        <rFont val="Arial Narrow"/>
        <family val="2"/>
      </rPr>
      <t>EU-SEC5</t>
    </r>
    <r>
      <rPr>
        <b/>
        <sz val="11"/>
        <rFont val="Arial Narrow"/>
        <family val="2"/>
      </rPr>
      <t xml:space="preserve"> – vom Institut verbriefte Risikopositionen – ausgefallene Risikopositionen und spezifische Kreditrisikoanpassungen</t>
    </r>
  </si>
  <si>
    <t>Vom Institut verbriefte Risikopositionen – Institut tritt als Originator oder Sponsor auf</t>
  </si>
  <si>
    <t>Ausstehender Gesamtnominalbetrag</t>
  </si>
  <si>
    <t>Gesamtbetrag der spezifischen Kreditrisikoanpassungen im Zeitraum</t>
  </si>
  <si>
    <t>davon ausgefallene 
Risikopositionen</t>
  </si>
  <si>
    <r>
      <t xml:space="preserve">Meldebogen </t>
    </r>
    <r>
      <rPr>
        <b/>
        <sz val="11"/>
        <color rgb="FF007858"/>
        <rFont val="Arial Narrow"/>
        <family val="2"/>
      </rPr>
      <t>EU OR1</t>
    </r>
    <r>
      <rPr>
        <b/>
        <sz val="11"/>
        <color theme="1"/>
        <rFont val="Arial Narrow"/>
        <family val="2"/>
      </rPr>
      <t xml:space="preserve"> - Eigenmittelanforderungen für das operationelle Risiko und risikogewichtete Positionsbeträge</t>
    </r>
  </si>
  <si>
    <t>Banktätigkeiten</t>
  </si>
  <si>
    <t>Maßgeblicher Indikator</t>
  </si>
  <si>
    <t>Risikopositionsbetrag</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</si>
  <si>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</si>
  <si>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</si>
  <si>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</si>
  <si>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</si>
  <si>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</si>
  <si>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r>
      <t xml:space="preserve">Meldebogen </t>
    </r>
    <r>
      <rPr>
        <b/>
        <sz val="11"/>
        <color rgb="FF007858"/>
        <rFont val="Arial Narrow"/>
        <family val="2"/>
      </rPr>
      <t>EU REM1</t>
    </r>
    <r>
      <rPr>
        <b/>
        <sz val="11"/>
        <rFont val="Arial Narrow"/>
        <family val="2"/>
      </rPr>
      <t xml:space="preserve"> – Für das Geschäftsjahr gewährte Vergütung</t>
    </r>
    <r>
      <rPr>
        <b/>
        <vertAlign val="superscript"/>
        <sz val="11"/>
        <color rgb="FF00B050"/>
        <rFont val="Arial Narrow"/>
        <family val="2"/>
      </rPr>
      <t>1</t>
    </r>
  </si>
  <si>
    <t>31.12.2024 - in EUR</t>
  </si>
  <si>
    <t>Leitungsorgan - 
Aufsichtsfunktion</t>
  </si>
  <si>
    <t>Leitungsorgan - 
Leitungsfunktion</t>
  </si>
  <si>
    <t>Sonstige Mitglieder 
der Geschäftsleitung</t>
  </si>
  <si>
    <t>Sonstige 
identifizierte Mitarbeiter</t>
  </si>
  <si>
    <t>Feste 
Vergütung</t>
  </si>
  <si>
    <t>Anzahl der identifizierten Mitarbeiter (per 31.12.2024)</t>
  </si>
  <si>
    <t>Feste Vergütung insgesamt</t>
  </si>
  <si>
    <t>Davon: monetäre Vergütung</t>
  </si>
  <si>
    <t>(Gilt nicht in der EU)</t>
  </si>
  <si>
    <t>EU-4a</t>
  </si>
  <si>
    <t>Davon: Anteile oder gleichwertige Beteiligungen</t>
  </si>
  <si>
    <t>Davon: an Anteile geknüpfte Instrumente oder 
gleichwertige nicht liquiditätswirksame Instrumente</t>
  </si>
  <si>
    <t>EU-5x</t>
  </si>
  <si>
    <t>Davon: sonstige Instrumente</t>
  </si>
  <si>
    <t>Davon: sonstige Positionen</t>
  </si>
  <si>
    <t>Variable 
Vergütung</t>
  </si>
  <si>
    <t>Variable Vergütung insgesamt (inkl. Abfindungen)</t>
  </si>
  <si>
    <t>Davon: zurückbehalten</t>
  </si>
  <si>
    <t>EU-13a</t>
  </si>
  <si>
    <t>EU-14a</t>
  </si>
  <si>
    <t>EU-13b</t>
  </si>
  <si>
    <t>EU-14b</t>
  </si>
  <si>
    <t>EU-14x</t>
  </si>
  <si>
    <t>EU-14y</t>
  </si>
  <si>
    <t>Vergütung insgesamt (2 + 10)</t>
  </si>
  <si>
    <r>
      <rPr>
        <vertAlign val="superscript"/>
        <sz val="11"/>
        <color rgb="FF00B050"/>
        <rFont val="Arial Narrow"/>
        <family val="2"/>
      </rPr>
      <t>1</t>
    </r>
    <r>
      <rPr>
        <sz val="11"/>
        <rFont val="Arial Narrow"/>
        <family val="2"/>
      </rPr>
      <t xml:space="preserve"> Vergütung der dem OLB Risk Taker-Vergütungssystem im Geschäftsjahr 2024 unterliegenden Mitarbeitenden</t>
    </r>
  </si>
  <si>
    <r>
      <t xml:space="preserve">Meldebogen </t>
    </r>
    <r>
      <rPr>
        <b/>
        <sz val="11"/>
        <color rgb="FF007858"/>
        <rFont val="Arial Narrow"/>
        <family val="2"/>
      </rPr>
      <t>EU REM2</t>
    </r>
    <r>
      <rPr>
        <b/>
        <sz val="11"/>
        <rFont val="Arial Narrow"/>
        <family val="2"/>
      </rPr>
      <t xml:space="preserve"> - Sonderzahlungen an Mitarbeiter, deren berufliche Tätigkeiten einen wesentlichen Einfluss auf das Risikoprofil des Instituts haben (identifizierte Mitarbeiter)</t>
    </r>
    <r>
      <rPr>
        <b/>
        <vertAlign val="superscript"/>
        <sz val="11"/>
        <color rgb="FF00B050"/>
        <rFont val="Arial Narrow"/>
        <family val="2"/>
      </rPr>
      <t>1</t>
    </r>
  </si>
  <si>
    <r>
      <t>Leitungsorgan - 
Aufsichtsfunktion</t>
    </r>
    <r>
      <rPr>
        <vertAlign val="superscript"/>
        <sz val="11"/>
        <rFont val="Arial Narrow"/>
        <family val="2"/>
      </rPr>
      <t>1)</t>
    </r>
  </si>
  <si>
    <r>
      <t>Leitungsorgan - 
Leitungsfunktion</t>
    </r>
    <r>
      <rPr>
        <vertAlign val="superscript"/>
        <sz val="11"/>
        <rFont val="Arial Narrow"/>
        <family val="2"/>
      </rPr>
      <t>2)</t>
    </r>
  </si>
  <si>
    <t>Garantierte variable Vergütung – Gesamtbetrag</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</si>
  <si>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</si>
  <si>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</si>
  <si>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</si>
  <si>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</si>
  <si>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</si>
  <si>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</si>
  <si>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</si>
  <si>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</si>
  <si>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</si>
  <si>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Davon: während des Geschäftsjahres gezahlt</t>
  </si>
  <si>
    <t>Davon: während des Geschäftsjahres gezahlte Abfindungen, die nicht auf die 
Obergrenze für Bonuszahlungen angerechnet werden</t>
  </si>
  <si>
    <t>Davon: höchste Abfindung, die einer einzigen Person gewährt wurde</t>
  </si>
  <si>
    <r>
      <t xml:space="preserve">Meldebogen </t>
    </r>
    <r>
      <rPr>
        <b/>
        <sz val="11"/>
        <color rgb="FF007858"/>
        <rFont val="Arial Narrow"/>
        <family val="2"/>
      </rPr>
      <t>EU REM3</t>
    </r>
    <r>
      <rPr>
        <b/>
        <sz val="11"/>
        <rFont val="Arial Narrow"/>
        <family val="2"/>
      </rPr>
      <t xml:space="preserve"> – Zurückbehaltene Vergütung</t>
    </r>
  </si>
  <si>
    <t>EU - g</t>
  </si>
  <si>
    <t>EU - h</t>
  </si>
  <si>
    <t>Zurückbehaltene und 
einbehaltene Vergütung</t>
  </si>
  <si>
    <t>Gesamtbetrag der für frühere Leistungsperioden gewährten, zurückbehaltenen Vergütungen</t>
  </si>
  <si>
    <t>Davon: 
im Geschäftsjahr 
zu beziehen</t>
  </si>
  <si>
    <t>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</si>
  <si>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</si>
  <si>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</si>
  <si>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</si>
  <si>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Gesamthöhe der vor dem Geschäftsjahr gewährten, zurückbehaltenen Vergütungen, die im Geschäftsjahr tatsächlich gezahlt wurden</t>
  </si>
  <si>
    <t>Gesamthöhe der für frühere Leistungsperioden gewährten und zurückbehaltenen Vergütungen, die erdient sind, aber Sperrfristen unterliegen</t>
  </si>
  <si>
    <t>Leitungsorgan - Aufsichtsfunktion</t>
  </si>
  <si>
    <t>Monetäre Vergütung</t>
  </si>
  <si>
    <t>Anteile oder gleichwertige Beteiligungen</t>
  </si>
  <si>
    <t>An Anteile geknüpfte Instrumente oder gleichwertige nicht liquiditätswirksame Instrumente</t>
  </si>
  <si>
    <t>Sonstige Instrumente</t>
  </si>
  <si>
    <t>Leitungsorgan - Leitungsfunktion</t>
  </si>
  <si>
    <t>Sonstige identifizierte Mitarbeiter</t>
  </si>
  <si>
    <t>Gesamtbetrag</t>
  </si>
  <si>
    <r>
      <t xml:space="preserve">Meldebogen </t>
    </r>
    <r>
      <rPr>
        <b/>
        <sz val="11"/>
        <color rgb="FF007858"/>
        <rFont val="Arial Narrow"/>
        <family val="2"/>
      </rPr>
      <t>EU REM4</t>
    </r>
    <r>
      <rPr>
        <b/>
        <sz val="11"/>
        <color theme="1"/>
        <rFont val="Arial Narrow"/>
        <family val="2"/>
      </rPr>
      <t xml:space="preserve"> – Vergütungen von 1 Mio. EUR oder mehr pro Jahr</t>
    </r>
  </si>
  <si>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</si>
  <si>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</si>
  <si>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</si>
  <si>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</si>
  <si>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</si>
  <si>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</si>
  <si>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</si>
  <si>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</si>
  <si>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</si>
  <si>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</si>
  <si>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</si>
  <si>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</si>
  <si>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</si>
  <si>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r>
      <t xml:space="preserve">Meldebogen </t>
    </r>
    <r>
      <rPr>
        <b/>
        <sz val="11"/>
        <color rgb="FF007858"/>
        <rFont val="Arial Narrow"/>
        <family val="2"/>
      </rPr>
      <t>EU REM5</t>
    </r>
    <r>
      <rPr>
        <b/>
        <sz val="11"/>
        <rFont val="Arial Narrow"/>
        <family val="2"/>
      </rPr>
      <t xml:space="preserve"> - Angaben zur Vergütung der Mitarbeiter, deren berufliche Tätigkeiten einen wesentlichen Einfluss auf das Risikoprofil des Instituts haben (identifizierte Mitarbeiter)</t>
    </r>
    <r>
      <rPr>
        <b/>
        <vertAlign val="superscript"/>
        <sz val="11"/>
        <color rgb="FF00B050"/>
        <rFont val="Arial Narrow"/>
        <family val="2"/>
      </rPr>
      <t>1</t>
    </r>
  </si>
  <si>
    <t xml:space="preserve">a </t>
  </si>
  <si>
    <t>Vergütung Leitungsorgan</t>
  </si>
  <si>
    <t>Geschäftsfelder</t>
  </si>
  <si>
    <t>Gesamtsumme Leitungsorgan</t>
  </si>
  <si>
    <t>Investment Banking</t>
  </si>
  <si>
    <t>Privatkundengeschäft (Retail Banking)</t>
  </si>
  <si>
    <t>Vermögens- 
verwaltung</t>
  </si>
  <si>
    <t>Unternehmens-
funktionen</t>
  </si>
  <si>
    <t>Unabhängige interne Kontroll- funktionen</t>
  </si>
  <si>
    <t>Alle 
Sonstigen</t>
  </si>
  <si>
    <t>Gesamt- 
summe</t>
  </si>
  <si>
    <t>Gesamtanzahl der identifizierten Mitarbeiter (per 31.12.2024)</t>
  </si>
  <si>
    <t>Davon: Mitglieder des Leitungsorgans</t>
  </si>
  <si>
    <t>Davon: sonstige Mitglieder der Geschäftsleitung</t>
  </si>
  <si>
    <t>Davon: sonstige identifizierte Mitarbeiter</t>
  </si>
  <si>
    <t>Gesamtvergütung der identifizierten Mitarbeiter</t>
  </si>
  <si>
    <t>Davon: variable Vergütung</t>
  </si>
  <si>
    <t>Davon: feste Vergütung</t>
  </si>
  <si>
    <r>
      <t xml:space="preserve">Informationen zur Vergütung nach </t>
    </r>
    <r>
      <rPr>
        <b/>
        <sz val="11"/>
        <color rgb="FF007858"/>
        <rFont val="Arial Narrow"/>
        <family val="2"/>
      </rPr>
      <t>§ 16 Abs. 1 Nr. 3 IVV</t>
    </r>
  </si>
  <si>
    <t>Leitungsorgan</t>
  </si>
  <si>
    <t>Geschäftsfelder (Mitarbeiter unterhalb Vorstand)</t>
  </si>
  <si>
    <t>Mitglieder des
Aufsichtsrats</t>
  </si>
  <si>
    <t>Mitglieder des 
Vorstands</t>
  </si>
  <si>
    <t>Retail 
Banking</t>
  </si>
  <si>
    <t>Asset 
Management</t>
  </si>
  <si>
    <t>Mitglieder (nach Köpfen per 31.12.2024)</t>
  </si>
  <si>
    <t>Gesamtanzahl der Mitarbeiter nach Köpfen 
und in FTE zum Ende des Jahres 2024</t>
  </si>
  <si>
    <t>838 / 733</t>
  </si>
  <si>
    <t>686 / 630</t>
  </si>
  <si>
    <t>275 / 244</t>
  </si>
  <si>
    <r>
      <t>Gesamte Vergütung für das Jahr 2024 (in EUR)</t>
    </r>
    <r>
      <rPr>
        <vertAlign val="superscript"/>
        <sz val="11"/>
        <color rgb="FF007858"/>
        <rFont val="Arial Narrow"/>
        <family val="2"/>
      </rPr>
      <t>1</t>
    </r>
  </si>
  <si>
    <t>davon gesamte fixe Vergütung</t>
  </si>
  <si>
    <r>
      <t>davon gesamte variable Vergütung (in EUR)</t>
    </r>
    <r>
      <rPr>
        <b/>
        <vertAlign val="superscript"/>
        <sz val="11"/>
        <color rgb="FF007858"/>
        <rFont val="Arial Narrow"/>
        <family val="2"/>
      </rPr>
      <t>2</t>
    </r>
  </si>
  <si>
    <r>
      <rPr>
        <b/>
        <vertAlign val="superscript"/>
        <sz val="11"/>
        <color rgb="FF007858"/>
        <rFont val="Arial Narrow"/>
        <family val="2"/>
      </rPr>
      <t>1</t>
    </r>
    <r>
      <rPr>
        <sz val="11"/>
        <rFont val="Arial Narrow"/>
        <family val="2"/>
      </rPr>
      <t xml:space="preserve"> Berücksichtigt wird auch die Vergütung von unterjährig ausgeschiedenen Mitarbeitenden (Zuordnung gem. Status/ Funktion zum Ausscheiden)</t>
    </r>
  </si>
  <si>
    <r>
      <rPr>
        <b/>
        <vertAlign val="superscript"/>
        <sz val="11"/>
        <color rgb="FF007858"/>
        <rFont val="Arial Narrow"/>
        <family val="2"/>
      </rPr>
      <t>2</t>
    </r>
    <r>
      <rPr>
        <sz val="11"/>
        <rFont val="Arial Narrow"/>
        <family val="2"/>
      </rPr>
      <t xml:space="preserve"> inkl. Abfindungen </t>
    </r>
  </si>
  <si>
    <r>
      <t xml:space="preserve">Meldebogen </t>
    </r>
    <r>
      <rPr>
        <b/>
        <sz val="11"/>
        <color rgb="FF007858"/>
        <rFont val="Arial Narrow"/>
        <family val="2"/>
      </rPr>
      <t>EU AE1</t>
    </r>
    <r>
      <rPr>
        <b/>
        <sz val="11"/>
        <color rgb="FF000000"/>
        <rFont val="Arial Narrow"/>
        <family val="2"/>
      </rPr>
      <t xml:space="preserve"> — Belastete und unbelastete Vermögenswerte</t>
    </r>
  </si>
  <si>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</si>
  <si>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</si>
  <si>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</si>
  <si>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</si>
  <si>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</si>
  <si>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</si>
  <si>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</si>
  <si>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</si>
  <si>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</si>
  <si>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</si>
  <si>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</si>
  <si>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</si>
  <si>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</si>
  <si>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</si>
  <si>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r>
      <t xml:space="preserve">Meldebogen </t>
    </r>
    <r>
      <rPr>
        <b/>
        <sz val="11"/>
        <color rgb="FF007858"/>
        <rFont val="Arial Narrow"/>
        <family val="2"/>
      </rPr>
      <t>EU AE2</t>
    </r>
    <r>
      <rPr>
        <b/>
        <sz val="11"/>
        <color rgb="FF000000"/>
        <rFont val="Arial Narrow"/>
        <family val="2"/>
      </rPr>
      <t xml:space="preserve"> - Entgegengenommene Sicherheiten und begebene eigene Schuldverschreibungen</t>
    </r>
  </si>
  <si>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</si>
  <si>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</si>
  <si>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</si>
  <si>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davon: unbelastet als EHQLA 
und HQLA einstufbar</t>
  </si>
  <si>
    <t>davon: 
EHQLA und HQLA</t>
  </si>
  <si>
    <t>Vom offenlegenden Institut entgegengenommene Sicherheiten</t>
  </si>
  <si>
    <t>Jederzeit kündbare Darlehen</t>
  </si>
  <si>
    <t>Darlehen und Kredite außer jederzeit kündbaren Darlehen</t>
  </si>
  <si>
    <t>Sonstige entgegengenommene Sicherheiten</t>
  </si>
  <si>
    <t>Begebene eigene Schuldverschreibungen außer 
eigenen gedeckten Schuldverschreibungen oder Verbriefungen</t>
  </si>
  <si>
    <t>Eigene gedeckte Schuldverschreibungen und begebene, 
noch nicht als Sicherheit hinterlegte Verbriefungen</t>
  </si>
  <si>
    <t>SUMME DER ENTGEGENGENOMMENEN SICHERHEITEN 
UND BEGEBENEN EIGENEN SCHULDVERSCHREIBUNGEN</t>
  </si>
  <si>
    <r>
      <t xml:space="preserve">Meldebogen </t>
    </r>
    <r>
      <rPr>
        <b/>
        <sz val="11"/>
        <color rgb="FF007858"/>
        <rFont val="Arial Narrow"/>
        <family val="2"/>
      </rPr>
      <t>EU AE3</t>
    </r>
    <r>
      <rPr>
        <b/>
        <sz val="11"/>
        <color rgb="FF000000"/>
        <rFont val="Arial Narrow"/>
        <family val="2"/>
      </rPr>
      <t xml:space="preserve"> – Belastungsquellen</t>
    </r>
  </si>
  <si>
    <t>Kongruente Verbindlichkeiten, Eventualverbindlichkeiten oder 
verliehene Wertpapiere</t>
  </si>
  <si>
    <t>Belastete Vermögenswerte, belastete entgegengenommene Sicherheiten und belastete begebene eigene Schuldverschreibungen außer gedeckten Schuldverschreibungen und forderungsunterlegten Wertpapieren</t>
  </si>
  <si>
    <t>Buchwert ausgewählter finanzieller Verbindlichkeiten</t>
  </si>
  <si>
    <r>
      <t xml:space="preserve">Meldebogen </t>
    </r>
    <r>
      <rPr>
        <b/>
        <sz val="11"/>
        <color rgb="FF007858"/>
        <rFont val="Arial Narrow"/>
        <family val="2"/>
      </rPr>
      <t>EU IRRBB1:</t>
    </r>
    <r>
      <rPr>
        <b/>
        <sz val="11"/>
        <rFont val="Arial Narrow"/>
        <family val="2"/>
      </rPr>
      <t xml:space="preserve"> Auswirkungen der aufsichtlichen Zinsschockszenarios</t>
    </r>
  </si>
  <si>
    <t>Aufsichtliche Zinsschockszenarien</t>
  </si>
  <si>
    <t>Änderung des wirtschaftlichen Werts des Eigenkapitals</t>
  </si>
  <si>
    <t>Änderungen der Nettozinserträge</t>
  </si>
  <si>
    <t>parallel aufwärts</t>
  </si>
  <si>
    <t>parallel abwärts</t>
  </si>
  <si>
    <t>steilere Kurve</t>
  </si>
  <si>
    <t>flachere Kurve</t>
  </si>
  <si>
    <t>kurzfristige Zinsen aufwärts</t>
  </si>
  <si>
    <t>kurzfristige Zinsen abwärts</t>
  </si>
  <si>
    <r>
      <rPr>
        <b/>
        <sz val="11"/>
        <color rgb="FF000000"/>
        <rFont val="Arial Narrow"/>
        <family val="2"/>
      </rPr>
      <t xml:space="preserve">Meldebogen </t>
    </r>
    <r>
      <rPr>
        <b/>
        <sz val="11"/>
        <color rgb="FF007858"/>
        <rFont val="Arial Narrow"/>
        <family val="2"/>
      </rPr>
      <t>ESG1.1</t>
    </r>
    <r>
      <rPr>
        <b/>
        <sz val="11"/>
        <color rgb="FF000000"/>
        <rFont val="Arial Narrow"/>
        <family val="2"/>
      </rPr>
      <t xml:space="preserve"> - Anlagebuch - Indikatoren für potenzielle Transitionsrisiken aus dem Klimawandel: Kreditqualität der Risikopositionen nach Sektoren, Emissionen und Restlaufzeit (auf Basis GAR)</t>
    </r>
  </si>
  <si>
    <t>(Sub-)Sektor</t>
  </si>
  <si>
    <t>Finanzierte THG-Emissionen 
(Scope1-, Scope2- und Scope3-Emissionen der Gegenpartei) 
(in Tonnen CO2-Äquivalent)</t>
  </si>
  <si>
    <t>THG-Emissionen²</t>
  </si>
  <si>
    <t>≤ 5 Jahre</t>
  </si>
  <si>
    <t>&gt; 5 Jahre
≤ 10 Jahre</t>
  </si>
  <si>
    <t>&gt; 10 Jahre
≤ 20 Jahre</t>
  </si>
  <si>
    <t>&gt; 20 Jahre</t>
  </si>
  <si>
    <t>durchschnittliche Laufzeit</t>
  </si>
  <si>
    <r>
      <t>davon auszuschließen</t>
    </r>
    <r>
      <rPr>
        <vertAlign val="superscript"/>
        <sz val="11"/>
        <color theme="1"/>
        <rFont val="Arial Narrow"/>
        <family val="2"/>
      </rPr>
      <t>1</t>
    </r>
  </si>
  <si>
    <t>davon ökologisch nachhaltig (CCM)</t>
  </si>
  <si>
    <t>davon Stage 2</t>
  </si>
  <si>
    <t>davon notleidende Risikopositionen</t>
  </si>
  <si>
    <t>davon finanzierte Scope3-Emissionen</t>
  </si>
  <si>
    <t>Risikopositionen gegenüber Sektoren, die in hohem Maße zum Klimawandel beitragen</t>
  </si>
  <si>
    <t>A - Land- und Forstwirtschaft, Fischerei</t>
  </si>
  <si>
    <t>B - Bergbau und Gewinnung von Steinen und Erden</t>
  </si>
  <si>
    <t>B.05 - Kohlenbergbau</t>
  </si>
  <si>
    <t>B.06 - Gewinnung von Erdöl und Erdgas</t>
  </si>
  <si>
    <t>&lt;</t>
  </si>
  <si>
    <t>B.07 - Erzbergbau</t>
  </si>
  <si>
    <t>B.08 - Gewinnung von Steinen und Erden, sonstiger Bergbau</t>
  </si>
  <si>
    <t>B.09 - Erbringung von Dienstleistungen für den Bergbau und für die Gewinnung von Steinen und Erden</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</si>
  <si>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</si>
  <si>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</si>
  <si>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</si>
  <si>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</si>
  <si>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</si>
  <si>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</si>
  <si>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</si>
  <si>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</si>
  <si>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</si>
  <si>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</si>
  <si>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</si>
  <si>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</si>
  <si>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</si>
  <si>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</si>
  <si>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230</t>
  </si>
  <si>
    <t>C.23 - Herstellung von Glas und Glaswaren, Keramik, Verarbeitung von Steinen und Erden</t>
  </si>
  <si>
    <t>240</t>
  </si>
  <si>
    <t>C.24 - Metallerzeugung und -bearbeitung</t>
  </si>
  <si>
    <t>250</t>
  </si>
  <si>
    <t>C.25 - Herstellung von Metallerzeugnissen</t>
  </si>
  <si>
    <t>260</t>
  </si>
  <si>
    <t>C.26 - Herstellung von Datenverarbeitungsgeräten, elektronischen und optischen Erzeugnissen</t>
  </si>
  <si>
    <t>270</t>
  </si>
  <si>
    <t>C.27 - Herstellung von elektrischen Ausrüstungen</t>
  </si>
  <si>
    <t>280</t>
  </si>
  <si>
    <t>C.28 - Maschinenbau</t>
  </si>
  <si>
    <t>290</t>
  </si>
  <si>
    <t>C.29 - Herstellung von Kraftwagen und Kraftwagenteilen</t>
  </si>
  <si>
    <t>300</t>
  </si>
  <si>
    <t>C.30 - Sonstiger Fahrzeugbau</t>
  </si>
  <si>
    <t>310</t>
  </si>
  <si>
    <t>C.31 - Herstellung von Möbeln</t>
  </si>
  <si>
    <t>320</t>
  </si>
  <si>
    <t>C.32 - Herstellung von sonstigen Waren</t>
  </si>
  <si>
    <t>330</t>
  </si>
  <si>
    <t>C.33 - Reparatur und Installation von Maschinen und Ausrüstungen</t>
  </si>
  <si>
    <t>340</t>
  </si>
  <si>
    <t>D - Energieversorgung</t>
  </si>
  <si>
    <t>350</t>
  </si>
  <si>
    <t>D.35.1 - Elektrizitätsversorgung</t>
  </si>
  <si>
    <t>360</t>
  </si>
  <si>
    <t>D.35.11 - Elektrizitätserzeugung</t>
  </si>
  <si>
    <t>370</t>
  </si>
  <si>
    <t>D.35.2 - Gasversorgung; Gasverteilung durch Rohrleitungen</t>
  </si>
  <si>
    <t>380</t>
  </si>
  <si>
    <t>D.35.3 - Wärme- und Kälteversorgung</t>
  </si>
  <si>
    <t>E - Wasserversorgung; Abwasser- und Abfallentsorgung, Beseitigung von Umweltverschmutzungen</t>
  </si>
  <si>
    <t>400</t>
  </si>
  <si>
    <t>F - Baugewerbe/Bau</t>
  </si>
  <si>
    <t>410</t>
  </si>
  <si>
    <t>F.41 - Hochbau</t>
  </si>
  <si>
    <t>420</t>
  </si>
  <si>
    <t>F.42 - Tiefbau</t>
  </si>
  <si>
    <t>430</t>
  </si>
  <si>
    <t>F.43 - Vorbereitende Baustellenarbeiten, Bauinstallation und sonstiges Ausbaugewerbe</t>
  </si>
  <si>
    <t>440</t>
  </si>
  <si>
    <t>G - Handel; Instandhaltung und Reparatur von Kraftfahrzeugen</t>
  </si>
  <si>
    <t>450</t>
  </si>
  <si>
    <t>H - Verkehr und Lagerei</t>
  </si>
  <si>
    <t>460</t>
  </si>
  <si>
    <t>H.49 - Landverkehr und Transport in Rohrfernleitungen</t>
  </si>
  <si>
    <t>470</t>
  </si>
  <si>
    <t>H.50 - Schifffahrt</t>
  </si>
  <si>
    <t>480</t>
  </si>
  <si>
    <t>H.51 - Luftfahrt</t>
  </si>
  <si>
    <t>490</t>
  </si>
  <si>
    <t>H.52 - Lagerei sowie Erbringung von sonstigen Dienstleistungen für den Verkehr</t>
  </si>
  <si>
    <t>500</t>
  </si>
  <si>
    <t>H.53 - Post-, Kurier- und Expressdienste</t>
  </si>
  <si>
    <t>510</t>
  </si>
  <si>
    <t>I - Gastgewerbe/Beherbergung und Gastronomie</t>
  </si>
  <si>
    <t>520</t>
  </si>
  <si>
    <t>L - Grundstücks- und Wohnungswesen</t>
  </si>
  <si>
    <t>530</t>
  </si>
  <si>
    <t>Risikopositionen gegenüber anderen Sektoren als jenen, die in hohem Maße zum Klimawandel beitragen</t>
  </si>
  <si>
    <t>540</t>
  </si>
  <si>
    <t>K - Erbringung von Finanz- und Versicherungsdienstleistungen</t>
  </si>
  <si>
    <t>550</t>
  </si>
  <si>
    <t>Risikopositionen gegenüber anderen Sektoren (NACE-Codes J, M bis U)</t>
  </si>
  <si>
    <t>560</t>
  </si>
  <si>
    <r>
      <rPr>
        <vertAlign val="superscript"/>
        <sz val="10"/>
        <color theme="1"/>
        <rFont val="Arial Narrow"/>
        <family val="2"/>
      </rPr>
      <t xml:space="preserve">1 </t>
    </r>
    <r>
      <rPr>
        <sz val="10"/>
        <color theme="1"/>
        <rFont val="Arial Narrow"/>
        <family val="2"/>
      </rPr>
      <t>davon Risikopositionen gegenüber Unternehmen, die nach Artikel 12 Absatz 1 Buchstaben d bis g und Artikel 12 Absatz 2 der Verordnung (EU) 2020/1818 von Paris-abgestimmten EU-Referenzwerten ausgeschlossen sind</t>
    </r>
  </si>
  <si>
    <t>² THG-Emissionen (Spalte i): auf den Bruttobuchwert bezogener prozentualer Anteil des Portfolios, der aus der unternehmensspezifischen Berichterstattung abgeleitet wurde</t>
  </si>
  <si>
    <r>
      <rPr>
        <b/>
        <sz val="11"/>
        <color rgb="FF000000"/>
        <rFont val="Arial Narrow"/>
        <family val="2"/>
      </rPr>
      <t xml:space="preserve">Meldebogen </t>
    </r>
    <r>
      <rPr>
        <b/>
        <sz val="11"/>
        <color rgb="FF007858"/>
        <rFont val="Arial Narrow"/>
        <family val="2"/>
      </rPr>
      <t>ESG1.2</t>
    </r>
    <r>
      <rPr>
        <b/>
        <sz val="11"/>
        <color rgb="FF000000"/>
        <rFont val="Arial Narrow"/>
        <family val="2"/>
      </rPr>
      <t xml:space="preserve"> - Anlagebuch - Indikatoren für potenzielle Transitionsrisiken aus dem Klimawandel: Kreditqualität der Risikopositionen nach Sektoren, Emissionen und Restlaufzeit (auf Basis BTAR)</t>
    </r>
  </si>
  <si>
    <r>
      <rPr>
        <b/>
        <sz val="11"/>
        <color rgb="FF000000"/>
        <rFont val="Arial Narrow"/>
        <family val="2"/>
      </rPr>
      <t xml:space="preserve">Meldebogen </t>
    </r>
    <r>
      <rPr>
        <b/>
        <sz val="11"/>
        <color rgb="FF007858"/>
        <rFont val="Arial Narrow"/>
        <family val="2"/>
      </rPr>
      <t>ESG2</t>
    </r>
    <r>
      <rPr>
        <b/>
        <sz val="11"/>
        <color rgb="FF000000"/>
        <rFont val="Arial Narrow"/>
        <family val="2"/>
      </rPr>
      <t xml:space="preserve"> - Anlagebuch - Indikatoren für potenzielle Transitionsrisiken aus dem Klimawandel: Durch Immobilien besicherte Darlehen - Energieeffizienz der Sicherheiten</t>
    </r>
  </si>
  <si>
    <t>Bruttobuchwert gesamt</t>
  </si>
  <si>
    <t>Sektor der Gegenpartei</t>
  </si>
  <si>
    <t>Energieeffizienzniveau 
(Energy Performance Score (EPS) der Sicherheiten in kWh/m²)</t>
  </si>
  <si>
    <t>Energieeffizienzniveau 
(Energieausweisklasse der Sicherheiten)</t>
  </si>
  <si>
    <t>Ohne Energieausweisklasse der Sicherheiten</t>
  </si>
  <si>
    <t>0; 
≤ 100</t>
  </si>
  <si>
    <t>&gt; 100;
≤ 200</t>
  </si>
  <si>
    <t>&gt; 200;
≤ 300</t>
  </si>
  <si>
    <t>&gt; 300;
≤ 400</t>
  </si>
  <si>
    <t>&gt; 400;
≤ 500</t>
  </si>
  <si>
    <t>&gt; 500</t>
  </si>
  <si>
    <t>Davon mit geschätztem Energieeffizienz-niveau (EPS der Sicherheiten in kWh/m², in %)</t>
  </si>
  <si>
    <t>EU-Gebiet insgesamt</t>
  </si>
  <si>
    <t>Davon durch Gewerbeimmobilien besicherte Darlehen</t>
  </si>
  <si>
    <t>Davon durch Wohnimmobilien besicherte Darlehen</t>
  </si>
  <si>
    <t xml:space="preserve">Davon durch Inbesitznahme erlangte Sicherheiten: Wohn- und Gewerbeimmobilien </t>
  </si>
  <si>
    <t>Davon mit geschätztem Energieeffizienzniveau (EPS der Sicherheiten in kWh/m²)</t>
  </si>
  <si>
    <t>Nicht-EU-Gebiet insgesamt</t>
  </si>
  <si>
    <r>
      <rPr>
        <b/>
        <sz val="11"/>
        <color rgb="FF000000"/>
        <rFont val="Arial Narrow"/>
        <family val="2"/>
      </rPr>
      <t xml:space="preserve">Meldebogen </t>
    </r>
    <r>
      <rPr>
        <b/>
        <sz val="11"/>
        <color rgb="FF007858"/>
        <rFont val="Arial Narrow"/>
        <family val="2"/>
      </rPr>
      <t>ESG3</t>
    </r>
    <r>
      <rPr>
        <b/>
        <sz val="11"/>
        <color rgb="FF000000"/>
        <rFont val="Arial Narrow"/>
        <family val="2"/>
      </rPr>
      <t xml:space="preserve"> - Anlagebuch - Indikatoren für potenzielle Transitionsrisiken aus dem Klimawandel: Angleichungsparameter</t>
    </r>
  </si>
  <si>
    <t>NACE-Sektoren 
(Mindestauswahl)</t>
  </si>
  <si>
    <t>Angleichungsparameter</t>
  </si>
  <si>
    <t>Bezugsjahr</t>
  </si>
  <si>
    <t>Abstand zu IEA 
NZE2050 in %</t>
  </si>
  <si>
    <t>Vorgabe (Bezugsjahr 
+ 3 Jahre)</t>
  </si>
  <si>
    <t>Strom</t>
  </si>
  <si>
    <t>27; 2712; 3314; 35; 351; 3511; 3512; 3513; 3514; 4321</t>
  </si>
  <si>
    <t xml:space="preserve">Verbrennung fossiler Brennstoffe </t>
  </si>
  <si>
    <t>91; 910; 192; 1920; 2014; 352; 3521; 3522; 3523; 4612; 4671; 6; 61; 610; 62; 620; 8; 9</t>
  </si>
  <si>
    <t>Automobilsektor</t>
  </si>
  <si>
    <t>2815; 29; 291; 2910; 292; 2920; 293; 2932</t>
  </si>
  <si>
    <t>Luftfahrt</t>
  </si>
  <si>
    <t>3030; 3316; 511; 5110; 512; 5121; 5223</t>
  </si>
  <si>
    <t xml:space="preserve">Seeverkehr </t>
  </si>
  <si>
    <t>301; 3011; 3012; 3315; 50; 501; 5010; 502; 5020; 5222; 5224; 5229</t>
  </si>
  <si>
    <t>Zement-, Klinker- und Kalkherstellung</t>
  </si>
  <si>
    <t>235; 2351; 2352; 236; 2361; 2363; 2364; 811; 89</t>
  </si>
  <si>
    <t xml:space="preserve">Eisen- und Stahlerzeugung, Koksherstellung und Metallerzgewinnung </t>
  </si>
  <si>
    <t>24; 241; 2410; 242; 2420; 2434; 244; 2442; 2444; 2445; 245; 2451; 2452; 25; 251; 2511; 4672; 5; 51; 510; 52; 520; 7; 72; 729</t>
  </si>
  <si>
    <t>Chemische Erzeugnisse</t>
  </si>
  <si>
    <t>20; 201; 202; 203; 204; 205; 206</t>
  </si>
  <si>
    <r>
      <rPr>
        <b/>
        <sz val="11"/>
        <color rgb="FF000000"/>
        <rFont val="Arial Narrow"/>
        <family val="2"/>
      </rPr>
      <t xml:space="preserve">Meldebogen </t>
    </r>
    <r>
      <rPr>
        <b/>
        <sz val="11"/>
        <color rgb="FF007858"/>
        <rFont val="Arial Narrow"/>
        <family val="2"/>
      </rPr>
      <t>ESG4</t>
    </r>
    <r>
      <rPr>
        <b/>
        <sz val="11"/>
        <color rgb="FF000000"/>
        <rFont val="Arial Narrow"/>
        <family val="2"/>
      </rPr>
      <t xml:space="preserve"> - Anlagebuch - Indikatoren für potenzielle Transitionsrisiken aus dem Klimawandel: Risikopositionen gegenüber den 20 CO2-intensivsten Unternehmen</t>
    </r>
  </si>
  <si>
    <t>Bruttobuchwert 
(aggregierter Betrag)</t>
  </si>
  <si>
    <t xml:space="preserve"> Bruttobuchwert gegenüber den Gegenparteien im Verhältnis zum Gesamtbruttobuchwert (aggregierter Betrag)</t>
  </si>
  <si>
    <t>Davon ökologisch nachhaltig (CCM)</t>
  </si>
  <si>
    <t>Gewichtete durchschnittliche Laufzeit</t>
  </si>
  <si>
    <t>Anzahl der 20 umweltschädlichsten Unternehmen, die einbezogen wurden</t>
  </si>
  <si>
    <r>
      <rPr>
        <b/>
        <sz val="11"/>
        <color rgb="FF000000"/>
        <rFont val="Arial Narrow"/>
        <family val="2"/>
      </rPr>
      <t xml:space="preserve">Meldebogen </t>
    </r>
    <r>
      <rPr>
        <b/>
        <sz val="11"/>
        <color rgb="FF007858"/>
        <rFont val="Arial Narrow"/>
        <family val="2"/>
      </rPr>
      <t>ESG5</t>
    </r>
    <r>
      <rPr>
        <b/>
        <sz val="11"/>
        <color rgb="FF000000"/>
        <rFont val="Arial Narrow"/>
        <family val="2"/>
      </rPr>
      <t xml:space="preserve"> - Anlagebuch - Indikatoren für potenzielle physische Risiken aus dem Klimawandel: Risikopositionen mit physischem Risiko</t>
    </r>
  </si>
  <si>
    <t>Geographisches Gebiet
Deutschland</t>
  </si>
  <si>
    <t>davon Risikopositionen, die für die Auswirkungen physischer Ereignisse infolge des Klimawandels anfällig sind</t>
  </si>
  <si>
    <t>Aufschlüsselung nach Laufzeitband</t>
  </si>
  <si>
    <t>davon Risikopositionen, die für die Auswirkungen chronischer Ereignisse infolge des Klimawandels anfällig sind</t>
  </si>
  <si>
    <t>davon Risikopositionen, die für die Auswirkungen akuter Ereignisse infolge des Klimawandels anfällig sind</t>
  </si>
  <si>
    <t>davon Risikopositionen, die für die Auswirkungen chronischer und akuter Ereignisse infolge des Klimawandels anfällig sind</t>
  </si>
  <si>
    <t>davon 
Stage 2</t>
  </si>
  <si>
    <t>davon 
notleidende 
Risikopositionen</t>
  </si>
  <si>
    <t>Kumulierte Wertminderung, kumulierte negative Änderungen beim beizulegenden Zeitwert aufgrund von Ausfallrisiken und Rückstellungen</t>
  </si>
  <si>
    <t>Durchschnittliche Laufzeit</t>
  </si>
  <si>
    <t>davon
Stage 2</t>
  </si>
  <si>
    <t>Durch Wohnimmobilien besicherte Darlehen</t>
  </si>
  <si>
    <t>Durch Gewerbeimmobilien besicherte Darlehen</t>
  </si>
  <si>
    <t>Durch Inbesitznahme erlangte Sicherheiten</t>
  </si>
  <si>
    <t>Sonstige relevante Sektoren (ggf. mit anschließender Aufschlüsselung)</t>
  </si>
  <si>
    <t>Geographisches Gebiet
EU (exkl. Deutschland)</t>
  </si>
  <si>
    <t>Geographisches Gebiet
Europa (exkl. Deutschland, EU)</t>
  </si>
  <si>
    <t>Geographisches Gebiet
Sonstige</t>
  </si>
  <si>
    <r>
      <rPr>
        <b/>
        <sz val="11"/>
        <color rgb="FF000000"/>
        <rFont val="Arial Narrow"/>
        <family val="2"/>
      </rPr>
      <t xml:space="preserve">Meldebogen </t>
    </r>
    <r>
      <rPr>
        <b/>
        <sz val="11"/>
        <color rgb="FF007858"/>
        <rFont val="Arial Narrow"/>
        <family val="2"/>
      </rPr>
      <t>ESG6</t>
    </r>
    <r>
      <rPr>
        <b/>
        <sz val="11"/>
        <color rgb="FF000000"/>
        <rFont val="Arial Narrow"/>
        <family val="2"/>
      </rPr>
      <t xml:space="preserve"> - Übersicht über die wesentlichen Leistungsindikatoren (KPI) für taxonomiekonforme Risikopositionen</t>
    </r>
  </si>
  <si>
    <t>KPI</t>
  </si>
  <si>
    <t>% Erfassung 
(an den Gesamtaktiva)</t>
  </si>
  <si>
    <t>Klimaschutz</t>
  </si>
  <si>
    <t>Anpassung an den Klimawandel</t>
  </si>
  <si>
    <t>Insgesamt 
(Klimaschutz + Anpassung 
an den Klimawandel)</t>
  </si>
  <si>
    <t>GAR Bestand</t>
  </si>
  <si>
    <t>GAR Zuflüsse</t>
  </si>
  <si>
    <r>
      <rPr>
        <b/>
        <sz val="11"/>
        <color rgb="FF000000"/>
        <rFont val="Arial Narrow"/>
        <family val="2"/>
      </rPr>
      <t xml:space="preserve">Meldebogen </t>
    </r>
    <r>
      <rPr>
        <b/>
        <sz val="11"/>
        <color rgb="FF007858"/>
        <rFont val="Arial Narrow"/>
        <family val="2"/>
      </rPr>
      <t>ESG7</t>
    </r>
    <r>
      <rPr>
        <b/>
        <sz val="11"/>
        <color rgb="FF000000"/>
        <rFont val="Arial Narrow"/>
        <family val="2"/>
      </rPr>
      <t xml:space="preserve"> - Risikomindernde Maßnahmen: Vermögenswerte für die Berechnung der GAR</t>
    </r>
  </si>
  <si>
    <t>Gesamt-
brutto-
buchwert</t>
  </si>
  <si>
    <t>Klimaschutz (CCM)</t>
  </si>
  <si>
    <t>Anpassung an den Klimawandel (CCA)</t>
  </si>
  <si>
    <t>Gesamt (CCM + CCA)</t>
  </si>
  <si>
    <t>davon in taxonomierelevanten Sektoren (taxonomiefähig)</t>
  </si>
  <si>
    <t>davon ökologisch nachhaltig (taxonomiekonform)</t>
  </si>
  <si>
    <t>davon Spezialfi-nanzierungen</t>
  </si>
  <si>
    <t>davon Übergangs-tätigkeiten</t>
  </si>
  <si>
    <t>davon ermöglich-ende Tätigkeiten</t>
  </si>
  <si>
    <t>davon Anpassungs-tätigkeiten</t>
  </si>
  <si>
    <t>davon Übergangs-/ Anpassungs-tätigkeiten</t>
  </si>
  <si>
    <t>GAR - im Zähler und Nenner erfasste Vermögenswerte</t>
  </si>
  <si>
    <t>Nicht zu Handelszwecken gehaltene Darlehen und Kredite, Schuldverschreibungen und Eigenkapitalinstrumente, die für die GAR-Berechnung anrechenbar sind</t>
  </si>
  <si>
    <t xml:space="preserve">Finanzielle Kapitalgesellschaften </t>
  </si>
  <si>
    <r>
      <t>Schuldverschreibungen</t>
    </r>
    <r>
      <rPr>
        <vertAlign val="superscript"/>
        <sz val="11"/>
        <color theme="1"/>
        <rFont val="Arial Narrow"/>
        <family val="2"/>
      </rPr>
      <t>1</t>
    </r>
  </si>
  <si>
    <t>davon Wertpapierfirmen</t>
  </si>
  <si>
    <t>davon Verwaltungsgesellschaften</t>
  </si>
  <si>
    <t>davon Versicherungsunternehmen</t>
  </si>
  <si>
    <t>Nichtfinanzielle Kapitalgesellschaften²</t>
  </si>
  <si>
    <t>davon durch Wohnimmobilien besicherte Darlehen</t>
  </si>
  <si>
    <t>davon Gebäudesanierungsdarlehen</t>
  </si>
  <si>
    <t>davon Kfz-Darlehen</t>
  </si>
  <si>
    <t>Finanzierungen lokaler Gebietskörperschaften</t>
  </si>
  <si>
    <t>Wohnungsbaufinanzierung</t>
  </si>
  <si>
    <t>Sonstige Finanzierungen lokaler Gebietskörperschaften</t>
  </si>
  <si>
    <t xml:space="preserve">Durch Inbesitznahme erlangte Sicherheiten: Wohn- und Gewerbeimmobilien </t>
  </si>
  <si>
    <t>GAR-Vermögenswerte insgesamt</t>
  </si>
  <si>
    <t>Vermögenswerte, die nicht im Zähler für die GAR-Berechnung erfasst sind (im Nenner enthalten)</t>
  </si>
  <si>
    <t>Nichtfinanzielle EU-Kapitalgesellschaften³</t>
  </si>
  <si>
    <t>Derivate</t>
  </si>
  <si>
    <t>Kurzfristige Interbankendarlehen</t>
  </si>
  <si>
    <t>Zahlungsmittel und zahlungsmittelverwandte Vermögenswerte</t>
  </si>
  <si>
    <t>Sonstige Vermögenswerte (wie Geschäfts- oder Firmenwert, Waren usw.)</t>
  </si>
  <si>
    <t>Gesamtaktiva im Nenner (GAR)</t>
  </si>
  <si>
    <t>Sonstige Vermögenswerte, die weder im Zähler noch im Nenner für die GAR-Berechnung erfasst sind</t>
  </si>
  <si>
    <t>Staaten</t>
  </si>
  <si>
    <t>Risikopositionen gegenüber Zentralbanken</t>
  </si>
  <si>
    <t>Handelsbuch</t>
  </si>
  <si>
    <t>Gesamtaktiva, die weder im Zähler noch im Nenner erfasst sind</t>
  </si>
  <si>
    <r>
      <rPr>
        <vertAlign val="superscript"/>
        <sz val="10"/>
        <color theme="1"/>
        <rFont val="Arial Narrow"/>
        <family val="2"/>
      </rPr>
      <t>1</t>
    </r>
    <r>
      <rPr>
        <sz val="10"/>
        <color theme="1"/>
        <rFont val="Arial Narrow"/>
        <family val="2"/>
      </rPr>
      <t xml:space="preserve"> einschließlich solcher, bei denen die Verwendung der Erträge bekannt ist</t>
    </r>
  </si>
  <si>
    <t>² (die der Offenlegungspflicht der Richtlinie über die Angabe nichtfinanzieller Informationen unterliegen)</t>
  </si>
  <si>
    <t>³ (die nicht der Offenlegungspflicht der Richtlinie über die Angabe nichtfinanzieller Informationen unterliegen)</t>
  </si>
  <si>
    <r>
      <rPr>
        <b/>
        <sz val="11"/>
        <color rgb="FF000000"/>
        <rFont val="Arial Narrow"/>
        <family val="2"/>
      </rPr>
      <t xml:space="preserve">Meldebogen </t>
    </r>
    <r>
      <rPr>
        <b/>
        <sz val="11"/>
        <color rgb="FF007858"/>
        <rFont val="Arial Narrow"/>
        <family val="2"/>
      </rPr>
      <t>ESG8</t>
    </r>
    <r>
      <rPr>
        <b/>
        <sz val="11"/>
        <color rgb="FF000000"/>
        <rFont val="Arial Narrow"/>
        <family val="2"/>
      </rPr>
      <t xml:space="preserve"> - GAR (%)</t>
    </r>
  </si>
  <si>
    <t>r</t>
  </si>
  <si>
    <t>s</t>
  </si>
  <si>
    <t>t</t>
  </si>
  <si>
    <t>u</t>
  </si>
  <si>
    <t>v</t>
  </si>
  <si>
    <t>w</t>
  </si>
  <si>
    <t>y</t>
  </si>
  <si>
    <t>z</t>
  </si>
  <si>
    <t>aa</t>
  </si>
  <si>
    <t>ab</t>
  </si>
  <si>
    <t>ac</t>
  </si>
  <si>
    <t>ad</t>
  </si>
  <si>
    <t>ae</t>
  </si>
  <si>
    <t>af</t>
  </si>
  <si>
    <t>KPI zum Bestand in % (im Verhältnis zu den im Nenner erfassten Gesamtaktiva)</t>
  </si>
  <si>
    <t>KPI zu Zuflüssen in % (im Verhältnis zu den im Nenner erfassten Gesamtaktiva)</t>
  </si>
  <si>
    <t>Anteil der anerkennungsfähigen Vermögenswerte, 
mit denen taxonomierelevante Sektoren finanziert werden</t>
  </si>
  <si>
    <t>Anteil der 
erfassten Gesamt-aktiva</t>
  </si>
  <si>
    <t>Anteil der neuen anerkennungsfähigen Vermögenswerte, 
mit denen taxonomierelevante Sektoren finanziert werden</t>
  </si>
  <si>
    <t>davon ökologisch nachhaltig</t>
  </si>
  <si>
    <t>davon Spezialfi-nanzierun-gen</t>
  </si>
  <si>
    <t>davon ermög-lichende Tätigkeiten</t>
  </si>
  <si>
    <t>GAR</t>
  </si>
  <si>
    <t>Nichtfinanzielle Kapitalgesellschaften, die der Offenlegungspflicht der Richtlinie über die Angabe nichtfinanzieller Informationen unterliegen</t>
  </si>
  <si>
    <r>
      <rPr>
        <b/>
        <sz val="11"/>
        <color rgb="FF000000"/>
        <rFont val="Arial Narrow"/>
        <family val="2"/>
      </rPr>
      <t xml:space="preserve">Meldebogen </t>
    </r>
    <r>
      <rPr>
        <b/>
        <sz val="11"/>
        <color rgb="FF007858"/>
        <rFont val="Arial Narrow"/>
        <family val="2"/>
      </rPr>
      <t>ESG9</t>
    </r>
    <r>
      <rPr>
        <b/>
        <sz val="11"/>
        <color rgb="FF000000"/>
        <rFont val="Arial Narrow"/>
        <family val="2"/>
      </rPr>
      <t xml:space="preserve"> - Risikomindernde Maßnahmen: BTAR</t>
    </r>
  </si>
  <si>
    <r>
      <t>Meldebogen</t>
    </r>
    <r>
      <rPr>
        <b/>
        <sz val="11"/>
        <color rgb="FF007858"/>
        <rFont val="Arial Narrow"/>
        <family val="2"/>
      </rPr>
      <t xml:space="preserve"> ESG9.1 </t>
    </r>
    <r>
      <rPr>
        <b/>
        <sz val="11"/>
        <color rgb="FF000000"/>
        <rFont val="Arial Narrow"/>
        <family val="2"/>
      </rPr>
      <t>– Risikomindernde Maßnahmen: Vermögenswerte für die Berechnung der BTAR</t>
    </r>
  </si>
  <si>
    <t>davon ermöglichende Tätigkeiten</t>
  </si>
  <si>
    <t>Vermögenswerte, die nicht im Zähler für die GAR-Berechnung erfasst sind (im Nenner enthalten), aber im Zähler und Nenner der BTAR enthalten sind</t>
  </si>
  <si>
    <t>Nichtfinanzielle EU-Kapitalgesellschaften (die nicht der Offenlegungspflicht der Richtlinie über die Angabe nichtfinanzieller Informationen unterliegen)</t>
  </si>
  <si>
    <t>davon durch Gewerbeimmobilien besicherte Darlehen</t>
  </si>
  <si>
    <t>Nichtfinanzielle Nicht-EU-Kapitalgesellschaften (die nicht der Offenlegungspflicht der Richtlinie über die Angabe nichtfinanzieller Informationen unterliegen)</t>
  </si>
  <si>
    <t>BTAR-Vermögenswerte insgesamt</t>
  </si>
  <si>
    <t>Vermögenswerte, die nicht im Zähler der BTAR erfasst sind (im Nenner enthalten)</t>
  </si>
  <si>
    <t>Gesamtaktiva im Nenner</t>
  </si>
  <si>
    <t xml:space="preserve">Sonstige Vermögenswerte, die weder im Zähler noch im Nenner für die BTAR-Berechnung erfasst sind </t>
  </si>
  <si>
    <r>
      <t>Meldebogen</t>
    </r>
    <r>
      <rPr>
        <b/>
        <sz val="11"/>
        <color rgb="FF007858"/>
        <rFont val="Arial Narrow"/>
        <family val="2"/>
      </rPr>
      <t xml:space="preserve"> ESG9.2 </t>
    </r>
    <r>
      <rPr>
        <b/>
        <sz val="11"/>
        <color rgb="FF000000"/>
        <rFont val="Arial Narrow"/>
        <family val="2"/>
      </rPr>
      <t>– BTAR in %</t>
    </r>
  </si>
  <si>
    <t>Anteil der anerkennungsfähigen Vermögenswerte, mit denen taxonomierelevante Sektoren finanziert werden</t>
  </si>
  <si>
    <t>Anteil der erfassten Gesamtaktiva</t>
  </si>
  <si>
    <t>Anteil der neuen anerkennungsfähigen Vermögenswerte, mit denen taxonomierelevante Sektoren finanziert werden</t>
  </si>
  <si>
    <t>BTAR</t>
  </si>
  <si>
    <t>Nichtfinanzielle EU-Kapitalgesellschaften, die nicht der Offenlegungspflicht der Richtlinie über die Angabe nichtfinanzieller Informationen unterliegen</t>
  </si>
  <si>
    <t>Gegenparteien aus Nicht-EU-Ländern, die nicht der Offenlegungspflicht der Richtlinie über die Angabe nichtfinanzieller Informationen unterliegen</t>
  </si>
  <si>
    <r>
      <t>Meldebogen</t>
    </r>
    <r>
      <rPr>
        <b/>
        <sz val="11"/>
        <color rgb="FF007858"/>
        <rFont val="Arial Narrow"/>
        <family val="2"/>
      </rPr>
      <t xml:space="preserve"> ESG9.3 </t>
    </r>
    <r>
      <rPr>
        <b/>
        <sz val="11"/>
        <color rgb="FF000000"/>
        <rFont val="Arial Narrow"/>
        <family val="2"/>
      </rPr>
      <t>– Übersichtstabelle – BTAR %</t>
    </r>
  </si>
  <si>
    <t>Klimaschutz 
(CCM)</t>
  </si>
  <si>
    <t>Anpassung an den Klimawandel 
(CCA)</t>
  </si>
  <si>
    <t>Insgesamt (CCM + CCA)</t>
  </si>
  <si>
    <t>BTAR Bestand</t>
  </si>
  <si>
    <t>BTAR Zuflüsse</t>
  </si>
  <si>
    <r>
      <rPr>
        <b/>
        <sz val="11"/>
        <color rgb="FF000000"/>
        <rFont val="Arial Narrow"/>
        <family val="2"/>
      </rPr>
      <t xml:space="preserve">Meldebogen </t>
    </r>
    <r>
      <rPr>
        <b/>
        <sz val="11"/>
        <color rgb="FF007858"/>
        <rFont val="Arial Narrow"/>
        <family val="2"/>
      </rPr>
      <t xml:space="preserve">ESG10 </t>
    </r>
    <r>
      <rPr>
        <b/>
        <sz val="11"/>
        <color rgb="FF000000"/>
        <rFont val="Arial Narrow"/>
        <family val="2"/>
      </rPr>
      <t>- Sonstige Klimaschutzmaßnahmen, die nicht in der EU-Taxonomie abgebildet werden</t>
    </r>
  </si>
  <si>
    <t xml:space="preserve">Art des Finanzinstruments </t>
  </si>
  <si>
    <t>Art der Gegenpartei</t>
  </si>
  <si>
    <t>Art des geminderten Risikos (Transitionsrisiko aus dem Klimawandel)</t>
  </si>
  <si>
    <t>Art des geminderten Risikos (physisches Risiko aus dem Klimawandel)</t>
  </si>
  <si>
    <t>Qualitative Angaben zur Art der Risikominderungsmaßnahmen</t>
  </si>
  <si>
    <t>Anleihen 
(z. B. grün, nachhaltig, an Nachhaltigkeit geknüpft 
nach anderen Standards 
als den EU-Standards)</t>
  </si>
  <si>
    <t>Finanzielle Kapitalgesellschaften</t>
  </si>
  <si>
    <t>davon durch Gewerbeimmobilien 
besicherte Darlehen</t>
  </si>
  <si>
    <t xml:space="preserve">      Andere Gegenparteien</t>
  </si>
  <si>
    <t>Darlehen 
(z. B. grün, nachhaltig, an Nachhaltigkeit geknüpft 
nach anderen Standards 
als den EU-Standards)</t>
  </si>
  <si>
    <t>Schwerpunkt grüne Investitionskredite, inkl. "Klimaschutzoffensive"</t>
  </si>
  <si>
    <t>Schwerpunkt Energieeffizienter Bau sowie Energieeffizienzprogramme</t>
  </si>
  <si>
    <t xml:space="preserve">      Haushalte</t>
  </si>
  <si>
    <t>Andere Gegenparteien</t>
  </si>
  <si>
    <t>Sektor</t>
  </si>
  <si>
    <t>Bruttobuchwert des Portfolios (Mio. EUR)</t>
  </si>
  <si>
    <t>31.12.2024 - in Mio. €</t>
  </si>
  <si>
    <t>Korrektur: Meldebögen KM1, CR6-A und ESG3</t>
  </si>
  <si>
    <r>
      <t xml:space="preserve">Meldebogen Spalten </t>
    </r>
    <r>
      <rPr>
        <sz val="11"/>
        <color theme="5"/>
        <rFont val="Arial Narrow"/>
        <family val="2"/>
      </rPr>
      <t>d</t>
    </r>
    <r>
      <rPr>
        <sz val="11"/>
        <color theme="1"/>
        <rFont val="Arial Narrow"/>
        <family val="2"/>
      </rPr>
      <t xml:space="preserve"> und </t>
    </r>
    <r>
      <rPr>
        <sz val="11"/>
        <color theme="5"/>
        <rFont val="Arial Narrow"/>
        <family val="2"/>
      </rPr>
      <t>e</t>
    </r>
    <r>
      <rPr>
        <sz val="11"/>
        <color theme="1"/>
        <rFont val="Arial Narrow"/>
        <family val="2"/>
      </rPr>
      <t xml:space="preserve"> waren in der ursprünglichen Veröffentlichung vertauscht</t>
    </r>
  </si>
  <si>
    <r>
      <t xml:space="preserve">Korrektur: Einige Werte zur NSFR (Meldebogen Zeilen </t>
    </r>
    <r>
      <rPr>
        <sz val="11"/>
        <color rgb="FF007858"/>
        <rFont val="Arial Narrow"/>
        <family val="2"/>
      </rPr>
      <t>18,19</t>
    </r>
    <r>
      <rPr>
        <sz val="11"/>
        <rFont val="Arial Narrow"/>
        <family val="2"/>
      </rPr>
      <t xml:space="preserve">) </t>
    </r>
    <r>
      <rPr>
        <sz val="11"/>
        <color rgb="FF000000"/>
        <rFont val="Arial Narrow"/>
        <family val="2"/>
      </rPr>
      <t>waren in der ursprünglichen Veröffentlichung vertauscht</t>
    </r>
  </si>
  <si>
    <t>Korrektur: Einige Meldebogenspalten waren in der ursprünglichen Veröffentlichung vertauscht und hatten falsche Buchstaben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</si>
</sst>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 #,##0.00\ [$€]_-;_-* &quot;-&quot;??\ [$€]_-;_-@_-"/>
    <numFmt numFmtId="165" formatCode="#,##0;0;\–"/>
    <numFmt numFmtId="166" formatCode="#,##0;\(#,##0\);0;\–"/>
    <numFmt numFmtId="167" formatCode="#,##0;\(#,##0\);\–"/>
    <numFmt numFmtId="168" formatCode="#,##0.0"/>
    <numFmt numFmtId="169" formatCode="#,##0;\-#,##0;\-"/>
    <numFmt numFmtId="170" formatCode="#,##0;\-#,##0;\–;@"/>
    <numFmt numFmtId="171" formatCode="#,##0;\(#,##0\);\–;@"/>
    <numFmt numFmtId="172" formatCode="#,##0.0;\-#,##0.0;\-"/>
    <numFmt numFmtId="173" formatCode="#,##0_ ;\-#,##0\ "/>
    <numFmt numFmtId="174" formatCode="0.00%;\(0.00%\);&quot;–&quot;;@"/>
    <numFmt numFmtId="175" formatCode="0.00%;\(0.00%\);\-;@"/>
    <numFmt numFmtId="176" formatCode="0;\(0\);\-;@"/>
    <numFmt numFmtId="177" formatCode="0.00%;\(0.00%\);\–;@"/>
    <numFmt numFmtId="178" formatCode="0.0"/>
    <numFmt numFmtId="179" formatCode="#,##0.00;0.00;\–"/>
    <numFmt numFmtId="180" formatCode="#,##0.00;\(#,##0.00\);\–"/>
    <numFmt numFmtId="181" formatCode="_-* #,##0_-;\-* #,##0_-;_-* &quot;-&quot;??_-;_-@_-"/>
  </numFmts>
  <fonts count="55"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8"/>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b/>
      <i/>
      <sz val="11"/>
      <name val="Arial Narrow"/>
      <family val="2"/>
    </font>
    <font>
      <i/>
      <sz val="11"/>
      <color rgb="FF007858"/>
      <name val="Arial Narrow"/>
      <family val="2"/>
    </font>
    <font>
      <b/>
      <sz val="11"/>
      <color rgb="FFFF0000"/>
      <name val="Arial Narrow"/>
      <family val="2"/>
    </font>
    <font>
      <vertAlign val="superscript"/>
      <sz val="11"/>
      <color rgb="FF007858"/>
      <name val="Arial Narrow"/>
      <family val="2"/>
    </font>
    <font>
      <b/>
      <vertAlign val="superscript"/>
      <sz val="11"/>
      <color rgb="FF007858"/>
      <name val="Arial Narrow"/>
      <family val="2"/>
    </font>
    <font>
      <i/>
      <sz val="11"/>
      <name val="Arial Narrow"/>
      <family val="2"/>
    </font>
    <font>
      <b/>
      <i/>
      <sz val="11"/>
      <color theme="1"/>
      <name val="Arial Narrow"/>
      <family val="2"/>
    </font>
    <font>
      <b/>
      <i/>
      <sz val="11"/>
      <color rgb="FF007858"/>
      <name val="Arial Narrow"/>
      <family val="2"/>
    </font>
    <font>
      <b/>
      <sz val="11"/>
      <color rgb="FF2F5773"/>
      <name val="Arial Narrow"/>
      <family val="2"/>
    </font>
    <font>
      <i/>
      <strike/>
      <sz val="11"/>
      <name val="Arial Narrow"/>
      <family val="2"/>
    </font>
    <font>
      <u/>
      <sz val="11"/>
      <color rgb="FF008080"/>
      <name val="Arial Narrow"/>
      <family val="2"/>
    </font>
    <font>
      <sz val="11"/>
      <color rgb="FF0070C0"/>
      <name val="Arial Narrow"/>
      <family val="2"/>
    </font>
    <font>
      <strike/>
      <sz val="11"/>
      <name val="Arial Narrow"/>
      <family val="2"/>
    </font>
    <font>
      <sz val="11"/>
      <color indexed="8"/>
      <name val="Arial Narrow"/>
      <family val="2"/>
    </font>
    <font>
      <strike/>
      <sz val="11"/>
      <color rgb="FF000000"/>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rgb="FF084A38"/>
      <name val="Arial Narrow"/>
      <family val="2"/>
    </font>
    <font>
      <sz val="11"/>
      <color theme="1"/>
      <name val="Arial Narrow"/>
      <family val="2"/>
    </font>
    <font>
      <sz val="11"/>
      <color theme="1"/>
      <name val="Arial Narrow"/>
      <family val="2"/>
    </font>
    <font>
      <vertAlign val="superscript"/>
      <sz val="11"/>
      <color theme="1"/>
      <name val="Arial Narrow"/>
      <family val="2"/>
    </font>
    <font>
      <sz val="10"/>
      <color theme="1"/>
      <name val="Arial Narrow"/>
      <family val="2"/>
    </font>
    <font>
      <vertAlign val="superscript"/>
      <sz val="10"/>
      <color theme="1"/>
      <name val="Arial Narrow"/>
      <family val="2"/>
    </font>
    <font>
      <sz val="11"/>
      <color theme="5"/>
      <name val="Arial Narrow"/>
      <family val="2"/>
    </font>
    <font>
      <b/>
      <sz val="11"/>
      <color theme="5"/>
      <name val="Arial Narrow"/>
      <family val="2"/>
    </font>
    <font>
      <b/>
      <u/>
      <sz val="11"/>
      <color theme="1"/>
      <name val="Arial Narrow"/>
      <family val="2"/>
    </font>
    <font>
      <b/>
      <vertAlign val="superscript"/>
      <sz val="11"/>
      <color rgb="FF00B050"/>
      <name val="Arial Narrow"/>
      <family val="2"/>
    </font>
    <font>
      <vertAlign val="superscript"/>
      <sz val="11"/>
      <color rgb="FF00B050"/>
      <name val="Arial Narrow"/>
      <family val="2"/>
    </font>
    <font>
      <vertAlign val="superscript"/>
      <sz val="11"/>
      <name val="Arial Narrow"/>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rgb="FF000000"/>
      </patternFill>
    </fill>
    <fill>
      <patternFill patternType="solid">
        <fgColor theme="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right/>
      <top style="thin">
        <color theme="0" tint="-0.14993743705557422"/>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top style="thin">
        <color theme="0" tint="-0.14993743705557422"/>
      </top>
      <bottom/>
      <diagonal/>
    </border>
    <border>
      <left/>
      <right/>
      <top style="thin">
        <color theme="0" tint="-0.14993743705557422"/>
      </top>
      <bottom style="thin">
        <color indexed="64"/>
      </bottom>
      <diagonal/>
    </border>
    <border>
      <left/>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style="thick">
        <color theme="0"/>
      </right>
      <top style="thin">
        <color theme="0" tint="-0.14990691854609822"/>
      </top>
      <bottom/>
      <diagonal/>
    </border>
    <border>
      <left/>
      <right/>
      <top/>
      <bottom style="thin">
        <color theme="0" tint="-4.9989318521683403E-2"/>
      </bottom>
      <diagonal/>
    </border>
    <border>
      <left/>
      <right/>
      <top style="thin">
        <color theme="0" tint="-4.9989318521683403E-2"/>
      </top>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style="thick">
        <color theme="0"/>
      </left>
      <right/>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style="thin">
        <color indexed="64"/>
      </top>
      <bottom style="thin">
        <color indexed="64"/>
      </bottom>
      <diagonal/>
    </border>
    <border>
      <left/>
      <right style="thick">
        <color theme="0"/>
      </right>
      <top style="thin">
        <color theme="0" tint="-0.14996795556505021"/>
      </top>
      <bottom/>
      <diagonal/>
    </border>
    <border>
      <left/>
      <right style="thick">
        <color theme="0"/>
      </right>
      <top/>
      <bottom style="thin">
        <color indexed="64"/>
      </bottom>
      <diagonal/>
    </border>
    <border>
      <left/>
      <right/>
      <top style="thin">
        <color theme="0" tint="-0.14996795556505021"/>
      </top>
      <bottom style="thin">
        <color rgb="FF000000"/>
      </bottom>
      <diagonal/>
    </border>
    <border>
      <left style="thick">
        <color theme="0"/>
      </left>
      <right/>
      <top style="thick">
        <color theme="0"/>
      </top>
      <bottom style="thin">
        <color theme="0" tint="-0.14996795556505021"/>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bottom style="thin">
        <color theme="0" tint="-0.14999847407452621"/>
      </bottom>
      <diagonal/>
    </border>
    <border>
      <left/>
      <right/>
      <top/>
      <bottom style="thin">
        <color theme="0" tint="-0.14999847407452621"/>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style="thick">
        <color theme="0"/>
      </left>
      <right style="thick">
        <color theme="0"/>
      </right>
      <top style="thin">
        <color indexed="64"/>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0" tint="-0.14999847407452621"/>
      </top>
      <bottom style="thin">
        <color indexed="64"/>
      </bottom>
      <diagonal/>
    </border>
    <border>
      <left/>
      <right style="thick">
        <color theme="0"/>
      </right>
      <top style="thin">
        <color theme="0" tint="-0.14999847407452621"/>
      </top>
      <bottom style="thin">
        <color indexed="64"/>
      </bottom>
      <diagonal/>
    </border>
    <border>
      <left/>
      <right/>
      <top style="thin">
        <color indexed="64"/>
      </top>
      <bottom style="thin">
        <color theme="0" tint="-0.14999847407452621"/>
      </bottom>
      <diagonal/>
    </border>
    <border>
      <left/>
      <right style="thick">
        <color theme="0"/>
      </right>
      <top style="thin">
        <color indexed="64"/>
      </top>
      <bottom style="thin">
        <color theme="0" tint="-0.14999847407452621"/>
      </bottom>
      <diagonal/>
    </border>
    <border>
      <left style="thick">
        <color theme="0"/>
      </left>
      <right style="thick">
        <color theme="0"/>
      </right>
      <top style="thin">
        <color indexed="64"/>
      </top>
      <bottom style="thin">
        <color theme="0" tint="-0.14999847407452621"/>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indexed="64"/>
      </bottom>
      <diagonal/>
    </border>
    <border>
      <left style="thin">
        <color theme="0" tint="-0.14999847407452621"/>
      </left>
      <right/>
      <top/>
      <bottom style="thin">
        <color indexed="64"/>
      </bottom>
      <diagonal/>
    </border>
    <border>
      <left/>
      <right style="thin">
        <color theme="0" tint="-0.14999847407452621"/>
      </right>
      <top style="thin">
        <color theme="0" tint="-0.14999847407452621"/>
      </top>
      <bottom style="thin">
        <color theme="0" tint="-0.14996795556505021"/>
      </bottom>
      <diagonal/>
    </border>
    <border>
      <left/>
      <right/>
      <top style="thin">
        <color theme="0" tint="-0.14999847407452621"/>
      </top>
      <bottom style="thin">
        <color theme="0" tint="-0.14996795556505021"/>
      </bottom>
      <diagonal/>
    </border>
    <border>
      <left/>
      <right style="thin">
        <color theme="0" tint="-0.14999847407452621"/>
      </right>
      <top style="thin">
        <color theme="0" tint="-0.14996795556505021"/>
      </top>
      <bottom style="thin">
        <color theme="0" tint="-0.14993743705557422"/>
      </bottom>
      <diagonal/>
    </border>
    <border>
      <left style="thick">
        <color theme="0"/>
      </left>
      <right style="thin">
        <color theme="0" tint="-0.14999847407452621"/>
      </right>
      <top style="thin">
        <color theme="0" tint="-0.1499679555650502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style="thick">
        <color theme="0"/>
      </left>
      <right style="thin">
        <color theme="0" tint="-0.14999847407452621"/>
      </right>
      <top style="thin">
        <color theme="0" tint="-0.14993743705557422"/>
      </top>
      <bottom style="thin">
        <color theme="0" tint="-0.14993743705557422"/>
      </bottom>
      <diagonal/>
    </border>
    <border>
      <left style="thin">
        <color theme="0" tint="-0.14999847407452621"/>
      </left>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auto="1"/>
      </bottom>
      <diagonal/>
    </border>
    <border>
      <left style="thin">
        <color theme="0" tint="-0.14999847407452621"/>
      </left>
      <right style="thin">
        <color theme="0" tint="-0.14999847407452621"/>
      </right>
      <top style="thin">
        <color theme="0" tint="-0.14993743705557422"/>
      </top>
      <bottom style="thin">
        <color indexed="64"/>
      </bottom>
      <diagonal/>
    </border>
    <border>
      <left style="thin">
        <color theme="0" tint="-0.14999847407452621"/>
      </left>
      <right/>
      <top style="thin">
        <color theme="0" tint="-0.14993743705557422"/>
      </top>
      <bottom style="thin">
        <color auto="1"/>
      </bottom>
      <diagonal/>
    </border>
    <border>
      <left/>
      <right style="thin">
        <color indexed="64"/>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indexed="64"/>
      </right>
      <top style="thin">
        <color theme="0" tint="-0.14999847407452621"/>
      </top>
      <bottom/>
      <diagonal/>
    </border>
    <border>
      <left/>
      <right style="thin">
        <color theme="0" tint="-0.14999847407452621"/>
      </right>
      <top style="thin">
        <color theme="0" tint="-0.14999847407452621"/>
      </top>
      <bottom/>
      <diagonal/>
    </border>
    <border>
      <left/>
      <right style="thin">
        <color indexed="64"/>
      </right>
      <top/>
      <bottom/>
      <diagonal/>
    </border>
    <border>
      <left/>
      <right style="thin">
        <color indexed="64"/>
      </right>
      <top/>
      <bottom style="thin">
        <color indexed="64"/>
      </bottom>
      <diagonal/>
    </border>
    <border>
      <left style="thin">
        <color theme="0" tint="-0.14999847407452621"/>
      </left>
      <right/>
      <top style="thin">
        <color theme="0" tint="-0.14999847407452621"/>
      </top>
      <bottom style="thin">
        <color theme="0" tint="-0.14996795556505021"/>
      </bottom>
      <diagonal/>
    </border>
    <border>
      <left/>
      <right style="thin">
        <color indexed="64"/>
      </right>
      <top style="thin">
        <color theme="0" tint="-0.14999847407452621"/>
      </top>
      <bottom style="thin">
        <color theme="0" tint="-0.14996795556505021"/>
      </bottom>
      <diagonal/>
    </border>
    <border>
      <left/>
      <right style="thin">
        <color theme="0" tint="-0.14999847407452621"/>
      </right>
      <top style="thin">
        <color indexed="64"/>
      </top>
      <bottom style="thin">
        <color theme="0" tint="-0.14996795556505021"/>
      </bottom>
      <diagonal/>
    </border>
    <border>
      <left style="thin">
        <color theme="0" tint="-0.14999847407452621"/>
      </left>
      <right style="thick">
        <color theme="0"/>
      </right>
      <top style="thin">
        <color theme="0" tint="-0.14996795556505021"/>
      </top>
      <bottom style="thin">
        <color theme="0" tint="-0.14993743705557422"/>
      </bottom>
      <diagonal/>
    </border>
    <border>
      <left style="thick">
        <color theme="0"/>
      </left>
      <right style="thin">
        <color indexed="64"/>
      </right>
      <top style="thin">
        <color theme="0" tint="-0.14996795556505021"/>
      </top>
      <bottom style="thin">
        <color theme="0" tint="-0.14993743705557422"/>
      </bottom>
      <diagonal/>
    </border>
    <border>
      <left style="thin">
        <color theme="0" tint="-0.14999847407452621"/>
      </left>
      <right style="thick">
        <color theme="0"/>
      </right>
      <top style="thin">
        <color theme="0" tint="-0.14993743705557422"/>
      </top>
      <bottom style="thin">
        <color theme="0" tint="-0.14993743705557422"/>
      </bottom>
      <diagonal/>
    </border>
    <border>
      <left style="thick">
        <color theme="0"/>
      </left>
      <right style="thin">
        <color indexed="64"/>
      </right>
      <top style="thin">
        <color theme="0" tint="-0.14993743705557422"/>
      </top>
      <bottom style="thin">
        <color theme="0" tint="-0.14993743705557422"/>
      </bottom>
      <diagonal/>
    </border>
    <border>
      <left/>
      <right/>
      <top style="thin">
        <color theme="0" tint="-0.14996795556505021"/>
      </top>
      <bottom style="thin">
        <color theme="0" tint="-0.14999847407452621"/>
      </bottom>
      <diagonal/>
    </border>
    <border>
      <left/>
      <right style="thin">
        <color theme="0" tint="-0.14999847407452621"/>
      </right>
      <top style="thin">
        <color theme="0" tint="-0.14993743705557422"/>
      </top>
      <bottom/>
      <diagonal/>
    </border>
    <border>
      <left style="thin">
        <color theme="0" tint="-0.14999847407452621"/>
      </left>
      <right style="thick">
        <color theme="0"/>
      </right>
      <top style="thin">
        <color theme="0" tint="-0.14993743705557422"/>
      </top>
      <bottom/>
      <diagonal/>
    </border>
    <border>
      <left style="thick">
        <color theme="0"/>
      </left>
      <right style="thick">
        <color theme="0"/>
      </right>
      <top style="thin">
        <color theme="0" tint="-0.14993743705557422"/>
      </top>
      <bottom/>
      <diagonal/>
    </border>
    <border>
      <left style="thick">
        <color theme="0"/>
      </left>
      <right style="thin">
        <color theme="0" tint="-0.14999847407452621"/>
      </right>
      <top style="thin">
        <color theme="0" tint="-0.14993743705557422"/>
      </top>
      <bottom/>
      <diagonal/>
    </border>
    <border>
      <left/>
      <right style="thick">
        <color theme="0"/>
      </right>
      <top style="thin">
        <color theme="0" tint="-0.14993743705557422"/>
      </top>
      <bottom/>
      <diagonal/>
    </border>
    <border>
      <left style="thick">
        <color theme="0"/>
      </left>
      <right style="thin">
        <color indexed="64"/>
      </right>
      <top style="thin">
        <color theme="0" tint="-0.14993743705557422"/>
      </top>
      <bottom/>
      <diagonal/>
    </border>
    <border>
      <left/>
      <right style="thick">
        <color theme="0"/>
      </right>
      <top style="thin">
        <color indexed="64"/>
      </top>
      <bottom/>
      <diagonal/>
    </border>
    <border>
      <left style="thick">
        <color theme="0"/>
      </left>
      <right/>
      <top style="thin">
        <color indexed="64"/>
      </top>
      <bottom style="thin">
        <color theme="0" tint="-0.14999847407452621"/>
      </bottom>
      <diagonal/>
    </border>
    <border>
      <left/>
      <right style="thick">
        <color theme="0"/>
      </right>
      <top style="thin">
        <color theme="0" tint="-0.14999847407452621"/>
      </top>
      <bottom style="thin">
        <color theme="0" tint="-0.14996795556505021"/>
      </bottom>
      <diagonal/>
    </border>
    <border>
      <left style="thick">
        <color theme="0"/>
      </left>
      <right style="thick">
        <color theme="0"/>
      </right>
      <top style="thin">
        <color theme="0" tint="-0.14999847407452621"/>
      </top>
      <bottom style="thin">
        <color theme="0" tint="-0.14996795556505021"/>
      </bottom>
      <diagonal/>
    </border>
    <border>
      <left style="thick">
        <color theme="0"/>
      </left>
      <right/>
      <top style="thin">
        <color theme="0" tint="-0.14999847407452621"/>
      </top>
      <bottom style="thin">
        <color theme="0" tint="-0.14996795556505021"/>
      </bottom>
      <diagonal/>
    </border>
    <border>
      <left style="thick">
        <color theme="0"/>
      </left>
      <right style="thick">
        <color theme="0"/>
      </right>
      <top style="thin">
        <color theme="0" tint="-0.14996795556505021"/>
      </top>
      <bottom style="thin">
        <color indexed="64"/>
      </bottom>
      <diagonal/>
    </border>
    <border>
      <left/>
      <right style="thin">
        <color theme="0" tint="-0.14999847407452621"/>
      </right>
      <top/>
      <bottom style="thin">
        <color theme="0" tint="-0.14993743705557422"/>
      </bottom>
      <diagonal/>
    </border>
    <border>
      <left/>
      <right style="thick">
        <color theme="0"/>
      </right>
      <top/>
      <bottom style="thin">
        <color theme="0" tint="-0.14993743705557422"/>
      </bottom>
      <diagonal/>
    </border>
    <border>
      <left style="thick">
        <color theme="0"/>
      </left>
      <right style="thick">
        <color theme="0"/>
      </right>
      <top/>
      <bottom style="thin">
        <color theme="0" tint="-0.14993743705557422"/>
      </bottom>
      <diagonal/>
    </border>
    <border>
      <left style="thick">
        <color theme="0"/>
      </left>
      <right style="thin">
        <color theme="0" tint="-0.14999847407452621"/>
      </right>
      <top/>
      <bottom style="thin">
        <color theme="0" tint="-0.14993743705557422"/>
      </bottom>
      <diagonal/>
    </border>
    <border>
      <left style="thick">
        <color theme="0"/>
      </left>
      <right/>
      <top style="thin">
        <color theme="0" tint="-0.14993743705557422"/>
      </top>
      <bottom style="thin">
        <color theme="0" tint="-0.14993743705557422"/>
      </bottom>
      <diagonal/>
    </border>
  </borders>
  <cellStyleXfs count="27">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8"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6"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43" fontId="5" fillId="0" borderId="0" applyFont="0" applyFill="0" applyBorder="0" applyAlignment="0" applyProtection="0"/>
    <xf numFmtId="0" fontId="9" fillId="0" borderId="0"/>
    <xf numFmtId="43" fontId="5" fillId="0" borderId="0" applyFont="0" applyFill="0" applyBorder="0" applyAlignment="0" applyProtection="0"/>
    <xf numFmtId="0" fontId="5" fillId="0" borderId="0"/>
    <xf numFmtId="0" fontId="1" fillId="0" borderId="0"/>
  </cellStyleXfs>
  <cellXfs count="1404">
    <xf numFmtId="0" fontId="0" fillId="0" borderId="0" xfId="0"/>
    <xf numFmtId="0" fontId="10" fillId="8" borderId="0" xfId="0" applyFont="1" applyFill="1"/>
    <xf numFmtId="0" fontId="10" fillId="8" borderId="0" xfId="0" applyFont="1" applyFill="1" applyAlignment="1">
      <alignment horizontal="center"/>
    </xf>
    <xf numFmtId="49" fontId="10" fillId="8" borderId="0" xfId="0" applyNumberFormat="1" applyFont="1" applyFill="1" applyAlignment="1">
      <alignment horizontal="center"/>
    </xf>
    <xf numFmtId="0" fontId="10" fillId="0" borderId="0" xfId="0" applyFont="1"/>
    <xf numFmtId="0" fontId="15" fillId="0" borderId="0" xfId="0" applyFont="1"/>
    <xf numFmtId="14" fontId="10" fillId="0" borderId="0" xfId="0" applyNumberFormat="1" applyFont="1"/>
    <xf numFmtId="0" fontId="11" fillId="0" borderId="0" xfId="0" applyFont="1" applyAlignment="1">
      <alignment horizontal="center" vertical="center" wrapText="1"/>
    </xf>
    <xf numFmtId="0" fontId="11" fillId="0" borderId="0" xfId="0" applyFont="1" applyAlignment="1">
      <alignment vertical="center" wrapText="1"/>
    </xf>
    <xf numFmtId="167" fontId="10" fillId="0" borderId="0" xfId="0" applyNumberFormat="1" applyFont="1"/>
    <xf numFmtId="0" fontId="13" fillId="0" borderId="0" xfId="0" applyFont="1" applyAlignment="1">
      <alignment horizontal="center" vertical="center" wrapText="1"/>
    </xf>
    <xf numFmtId="0" fontId="13" fillId="0" borderId="0" xfId="0" applyFont="1" applyAlignment="1">
      <alignment vertical="center" wrapText="1"/>
    </xf>
    <xf numFmtId="167" fontId="13" fillId="0" borderId="0" xfId="0" applyNumberFormat="1" applyFont="1" applyAlignment="1">
      <alignment horizontal="center" vertical="center" wrapText="1"/>
    </xf>
    <xf numFmtId="0" fontId="14" fillId="0" borderId="0" xfId="0" applyFont="1" applyAlignment="1">
      <alignment horizontal="center" wrapText="1"/>
    </xf>
    <xf numFmtId="0" fontId="10" fillId="0" borderId="0" xfId="0" applyFont="1" applyAlignment="1">
      <alignment horizontal="center"/>
    </xf>
    <xf numFmtId="0" fontId="11" fillId="0" borderId="6"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1" fillId="0" borderId="7" xfId="0" applyFont="1" applyBorder="1" applyAlignment="1">
      <alignment vertical="center" wrapText="1"/>
    </xf>
    <xf numFmtId="167" fontId="11" fillId="0" borderId="7"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1" fillId="0" borderId="8" xfId="0" applyFont="1" applyBorder="1" applyAlignment="1">
      <alignment horizontal="left" vertical="center" wrapText="1" indent="1"/>
    </xf>
    <xf numFmtId="167" fontId="11" fillId="0" borderId="8" xfId="0" applyNumberFormat="1" applyFont="1" applyBorder="1" applyAlignment="1">
      <alignment horizontal="center" vertical="center" wrapText="1"/>
    </xf>
    <xf numFmtId="0" fontId="17" fillId="0" borderId="9" xfId="0" applyFont="1" applyBorder="1" applyAlignment="1">
      <alignment horizontal="center" vertical="center" wrapText="1"/>
    </xf>
    <xf numFmtId="167" fontId="11" fillId="0" borderId="9"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0" xfId="0" applyFont="1" applyAlignment="1">
      <alignment vertical="center"/>
    </xf>
    <xf numFmtId="0" fontId="11" fillId="0" borderId="6" xfId="0" applyFont="1" applyBorder="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13" fillId="9" borderId="0" xfId="0" applyFont="1" applyFill="1" applyAlignment="1">
      <alignment vertical="center" wrapText="1"/>
    </xf>
    <xf numFmtId="0" fontId="13" fillId="7" borderId="0" xfId="0" applyFont="1" applyFill="1" applyAlignment="1">
      <alignment vertical="center" wrapText="1"/>
    </xf>
    <xf numFmtId="0" fontId="11" fillId="0" borderId="0" xfId="0" applyFont="1" applyAlignment="1">
      <alignment horizontal="justify" vertical="center" wrapText="1"/>
    </xf>
    <xf numFmtId="3" fontId="11" fillId="0" borderId="0" xfId="0" applyNumberFormat="1" applyFont="1" applyAlignment="1">
      <alignment horizontal="center" vertical="center" wrapText="1"/>
    </xf>
    <xf numFmtId="0" fontId="22" fillId="0" borderId="0" xfId="0" applyFont="1"/>
    <xf numFmtId="0" fontId="23" fillId="0" borderId="0" xfId="0" applyFont="1"/>
    <xf numFmtId="0" fontId="16" fillId="7" borderId="0" xfId="0" applyFont="1" applyFill="1" applyAlignment="1">
      <alignment vertical="center" wrapText="1"/>
    </xf>
    <xf numFmtId="0" fontId="15" fillId="7" borderId="0" xfId="0" applyFont="1" applyFill="1" applyAlignment="1">
      <alignment vertical="center" wrapText="1"/>
    </xf>
    <xf numFmtId="0" fontId="16" fillId="7" borderId="0" xfId="0" applyFont="1" applyFill="1" applyAlignment="1">
      <alignment horizontal="center" vertical="center" wrapText="1"/>
    </xf>
    <xf numFmtId="0" fontId="11" fillId="0" borderId="10" xfId="0" applyFont="1" applyBorder="1" applyAlignment="1">
      <alignment vertical="center" wrapText="1"/>
    </xf>
    <xf numFmtId="167" fontId="11" fillId="0" borderId="10" xfId="0" applyNumberFormat="1" applyFont="1" applyBorder="1" applyAlignment="1">
      <alignment horizontal="center" vertical="center" wrapText="1"/>
    </xf>
    <xf numFmtId="0" fontId="17" fillId="0" borderId="11" xfId="0" applyFont="1" applyBorder="1" applyAlignment="1">
      <alignment horizontal="center" vertical="center" wrapText="1"/>
    </xf>
    <xf numFmtId="167" fontId="11" fillId="0" borderId="11"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8" xfId="0" applyNumberFormat="1" applyFont="1" applyBorder="1" applyAlignment="1">
      <alignment horizontal="center" vertical="center" wrapText="1"/>
    </xf>
    <xf numFmtId="0" fontId="21" fillId="0" borderId="10" xfId="0" applyFont="1" applyBorder="1" applyAlignment="1">
      <alignment vertical="center" wrapText="1"/>
    </xf>
    <xf numFmtId="0" fontId="21" fillId="0" borderId="8" xfId="0" applyFont="1" applyBorder="1" applyAlignment="1">
      <alignment horizontal="left" vertical="center" wrapText="1" indent="1"/>
    </xf>
    <xf numFmtId="0" fontId="21" fillId="0" borderId="11" xfId="0" applyFont="1" applyBorder="1" applyAlignment="1">
      <alignment vertical="center" wrapText="1"/>
    </xf>
    <xf numFmtId="0" fontId="21" fillId="0" borderId="8" xfId="0" applyFont="1" applyBorder="1" applyAlignment="1">
      <alignment vertical="center" wrapText="1"/>
    </xf>
    <xf numFmtId="10" fontId="11" fillId="5" borderId="8" xfId="0" applyNumberFormat="1" applyFont="1" applyFill="1" applyBorder="1" applyAlignment="1">
      <alignment horizontal="center" vertical="center" wrapText="1"/>
    </xf>
    <xf numFmtId="0" fontId="11" fillId="0" borderId="10" xfId="0" applyFont="1" applyBorder="1" applyAlignment="1">
      <alignment horizontal="justify" vertical="center" wrapText="1"/>
    </xf>
    <xf numFmtId="3" fontId="11" fillId="0" borderId="10" xfId="0" applyNumberFormat="1" applyFont="1" applyBorder="1" applyAlignment="1">
      <alignment horizontal="center" vertical="center" wrapText="1"/>
    </xf>
    <xf numFmtId="0" fontId="21" fillId="0" borderId="11" xfId="0" applyFont="1" applyBorder="1" applyAlignment="1">
      <alignment horizontal="justify" vertical="center" wrapText="1"/>
    </xf>
    <xf numFmtId="0" fontId="21"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1" xfId="0" applyFont="1" applyBorder="1" applyAlignment="1">
      <alignment horizontal="justify" vertical="center" wrapText="1"/>
    </xf>
    <xf numFmtId="0" fontId="10" fillId="0" borderId="8" xfId="0" applyFont="1" applyBorder="1"/>
    <xf numFmtId="0" fontId="2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justify"/>
    </xf>
    <xf numFmtId="4" fontId="10" fillId="0" borderId="0" xfId="0" applyNumberFormat="1" applyFont="1"/>
    <xf numFmtId="0" fontId="17" fillId="5" borderId="0" xfId="0" applyFont="1" applyFill="1" applyAlignment="1">
      <alignment horizontal="center" vertical="center" wrapText="1"/>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0" fillId="5" borderId="8" xfId="0" applyFont="1" applyFill="1" applyBorder="1" applyAlignment="1">
      <alignment vertical="center" wrapText="1"/>
    </xf>
    <xf numFmtId="0" fontId="10" fillId="0" borderId="12" xfId="0" applyFont="1" applyBorder="1" applyAlignment="1">
      <alignment horizontal="center" vertical="center"/>
    </xf>
    <xf numFmtId="0" fontId="10" fillId="7" borderId="12" xfId="0" applyFont="1" applyFill="1" applyBorder="1" applyAlignment="1">
      <alignment vertical="center" wrapText="1"/>
    </xf>
    <xf numFmtId="0" fontId="10" fillId="5" borderId="13" xfId="0" applyFont="1" applyFill="1" applyBorder="1" applyAlignment="1">
      <alignment vertical="center" wrapText="1"/>
    </xf>
    <xf numFmtId="167" fontId="11" fillId="0" borderId="13" xfId="0" applyNumberFormat="1" applyFont="1" applyBorder="1" applyAlignment="1">
      <alignment horizontal="center" vertical="center" wrapText="1"/>
    </xf>
    <xf numFmtId="167" fontId="11" fillId="0" borderId="14" xfId="0" applyNumberFormat="1" applyFont="1" applyBorder="1" applyAlignment="1">
      <alignment horizontal="center" vertical="center" wrapText="1"/>
    </xf>
    <xf numFmtId="0" fontId="15" fillId="5" borderId="15" xfId="0" applyFont="1" applyFill="1" applyBorder="1" applyAlignment="1">
      <alignment vertical="center" wrapText="1"/>
    </xf>
    <xf numFmtId="167" fontId="13" fillId="0" borderId="15" xfId="0" applyNumberFormat="1" applyFont="1" applyBorder="1" applyAlignment="1">
      <alignment horizontal="center" vertical="center" wrapText="1"/>
    </xf>
    <xf numFmtId="0" fontId="16" fillId="0" borderId="8" xfId="0" applyFont="1" applyBorder="1" applyAlignment="1">
      <alignment horizontal="center" vertical="center"/>
    </xf>
    <xf numFmtId="0" fontId="10" fillId="0" borderId="6" xfId="0" applyFont="1" applyBorder="1"/>
    <xf numFmtId="0" fontId="10"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5" fillId="5" borderId="7" xfId="0" applyFont="1" applyFill="1" applyBorder="1" applyAlignment="1">
      <alignment vertical="center"/>
    </xf>
    <xf numFmtId="0" fontId="15" fillId="5" borderId="8" xfId="0" applyFont="1" applyFill="1" applyBorder="1" applyAlignment="1">
      <alignment vertical="center"/>
    </xf>
    <xf numFmtId="0" fontId="17" fillId="5" borderId="8" xfId="0" applyFont="1" applyFill="1" applyBorder="1" applyAlignment="1">
      <alignment horizontal="center" vertical="center" wrapText="1"/>
    </xf>
    <xf numFmtId="0" fontId="23" fillId="5" borderId="8" xfId="0" applyFont="1" applyFill="1" applyBorder="1" applyAlignment="1">
      <alignment vertical="center"/>
    </xf>
    <xf numFmtId="167" fontId="11" fillId="11" borderId="8" xfId="0" applyNumberFormat="1" applyFont="1" applyFill="1" applyBorder="1" applyAlignment="1">
      <alignment horizontal="center" vertical="center" wrapText="1"/>
    </xf>
    <xf numFmtId="0" fontId="15" fillId="5" borderId="11" xfId="0" applyFont="1" applyFill="1" applyBorder="1" applyAlignment="1">
      <alignment vertical="center"/>
    </xf>
    <xf numFmtId="167" fontId="13" fillId="0" borderId="1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6" xfId="0" applyFont="1" applyBorder="1" applyAlignment="1">
      <alignment horizontal="center" vertical="center" wrapText="1"/>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applyAlignment="1">
      <alignment vertical="center"/>
    </xf>
    <xf numFmtId="0" fontId="15" fillId="0" borderId="0" xfId="0" applyFont="1" applyAlignment="1">
      <alignment horizontal="left"/>
    </xf>
    <xf numFmtId="3" fontId="10" fillId="0" borderId="0" xfId="0" applyNumberFormat="1" applyFont="1" applyAlignment="1">
      <alignment horizontal="center" vertical="center"/>
    </xf>
    <xf numFmtId="0" fontId="15" fillId="0" borderId="0" xfId="0" applyFont="1" applyAlignment="1">
      <alignment horizontal="center"/>
    </xf>
    <xf numFmtId="0" fontId="20" fillId="0" borderId="0" xfId="0" applyFont="1" applyAlignment="1">
      <alignment horizontal="center" vertical="center" wrapText="1"/>
    </xf>
    <xf numFmtId="167" fontId="21" fillId="0" borderId="0" xfId="0" applyNumberFormat="1" applyFont="1" applyAlignment="1">
      <alignment horizontal="center" vertical="center"/>
    </xf>
    <xf numFmtId="0" fontId="10" fillId="0" borderId="0" xfId="0" applyFont="1" applyAlignment="1">
      <alignment horizontal="left" vertical="center"/>
    </xf>
    <xf numFmtId="0" fontId="21" fillId="0" borderId="0" xfId="0" applyFont="1"/>
    <xf numFmtId="3" fontId="16" fillId="0" borderId="0" xfId="0" applyNumberFormat="1" applyFont="1" applyAlignment="1">
      <alignment horizontal="center" vertical="center" wrapText="1"/>
    </xf>
    <xf numFmtId="0" fontId="21" fillId="0" borderId="10" xfId="0" applyFont="1" applyBorder="1" applyAlignment="1">
      <alignment horizontal="justify" vertical="center"/>
    </xf>
    <xf numFmtId="167" fontId="21" fillId="0" borderId="10"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8" xfId="0" applyFont="1" applyBorder="1" applyAlignment="1">
      <alignment horizontal="left" vertical="center" indent="1"/>
    </xf>
    <xf numFmtId="167" fontId="21" fillId="0" borderId="8" xfId="0" applyNumberFormat="1" applyFont="1" applyBorder="1" applyAlignment="1">
      <alignment horizontal="center" vertical="center"/>
    </xf>
    <xf numFmtId="0" fontId="21" fillId="0" borderId="8" xfId="0" applyFont="1" applyBorder="1" applyAlignment="1">
      <alignment horizontal="justify" vertic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16" fillId="0" borderId="11" xfId="0" applyFont="1" applyBorder="1" applyAlignment="1">
      <alignment horizontal="center" vertical="center"/>
    </xf>
    <xf numFmtId="0" fontId="25" fillId="0" borderId="8" xfId="0" applyFont="1" applyBorder="1" applyAlignment="1">
      <alignment horizontal="center" vertical="center"/>
    </xf>
    <xf numFmtId="0" fontId="20" fillId="0" borderId="8" xfId="0" applyFont="1" applyBorder="1" applyAlignment="1">
      <alignment horizontal="left" vertical="center" wrapText="1"/>
    </xf>
    <xf numFmtId="167" fontId="20" fillId="0" borderId="8" xfId="0" applyNumberFormat="1" applyFont="1" applyBorder="1" applyAlignment="1">
      <alignment horizontal="center" vertical="center"/>
    </xf>
    <xf numFmtId="0" fontId="17" fillId="0" borderId="11" xfId="0" applyFont="1" applyBorder="1" applyAlignment="1">
      <alignment horizontal="center" vertical="center"/>
    </xf>
    <xf numFmtId="0" fontId="21" fillId="0" borderId="8" xfId="0" applyFont="1" applyBorder="1" applyAlignment="1">
      <alignment horizontal="center" vertical="center"/>
    </xf>
    <xf numFmtId="10" fontId="21" fillId="0" borderId="10" xfId="12" applyNumberFormat="1" applyFont="1" applyBorder="1" applyAlignment="1">
      <alignment horizontal="center" vertical="center"/>
    </xf>
    <xf numFmtId="10" fontId="21" fillId="0" borderId="8" xfId="12" applyNumberFormat="1" applyFont="1" applyBorder="1" applyAlignment="1">
      <alignment horizontal="center" vertical="center"/>
    </xf>
    <xf numFmtId="10" fontId="21" fillId="0" borderId="11" xfId="0" applyNumberFormat="1" applyFont="1" applyBorder="1" applyAlignment="1">
      <alignment horizontal="center" vertical="center"/>
    </xf>
    <xf numFmtId="0" fontId="25" fillId="0" borderId="10" xfId="0" applyFont="1" applyBorder="1" applyAlignment="1">
      <alignment horizontal="center" vertical="center"/>
    </xf>
    <xf numFmtId="0" fontId="21" fillId="0" borderId="11" xfId="0" applyFont="1" applyBorder="1" applyAlignment="1">
      <alignment horizontal="justify" vertical="justify" wrapText="1"/>
    </xf>
    <xf numFmtId="0" fontId="21" fillId="0" borderId="11" xfId="0" applyFont="1" applyBorder="1" applyAlignment="1">
      <alignment horizontal="left" vertical="justify" wrapText="1" indent="1"/>
    </xf>
    <xf numFmtId="0" fontId="13" fillId="0" borderId="0" xfId="0" applyFont="1" applyAlignment="1">
      <alignment vertical="center"/>
    </xf>
    <xf numFmtId="0" fontId="13" fillId="7" borderId="0" xfId="0" applyFont="1" applyFill="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1" xfId="0" applyFont="1" applyBorder="1" applyAlignment="1">
      <alignment vertical="center" wrapText="1"/>
    </xf>
    <xf numFmtId="0" fontId="11" fillId="0" borderId="11" xfId="0" applyFont="1" applyBorder="1" applyAlignment="1">
      <alignment horizontal="center" vertical="center" wrapText="1"/>
    </xf>
    <xf numFmtId="0" fontId="10" fillId="0" borderId="0" xfId="0" applyFont="1" applyAlignment="1">
      <alignment vertical="center" wrapText="1"/>
    </xf>
    <xf numFmtId="0" fontId="26" fillId="0" borderId="6" xfId="0" applyFont="1" applyBorder="1" applyAlignment="1">
      <alignment vertical="center" wrapText="1"/>
    </xf>
    <xf numFmtId="0" fontId="21" fillId="0" borderId="6" xfId="0" applyFont="1" applyBorder="1" applyAlignment="1">
      <alignment horizontal="center" vertical="center" wrapText="1"/>
    </xf>
    <xf numFmtId="0" fontId="17" fillId="0" borderId="0" xfId="0" applyFont="1" applyAlignment="1">
      <alignment horizontal="center"/>
    </xf>
    <xf numFmtId="0" fontId="17" fillId="0" borderId="7" xfId="0" applyFont="1" applyBorder="1" applyAlignment="1">
      <alignment horizontal="center" vertical="center"/>
    </xf>
    <xf numFmtId="0" fontId="11" fillId="0" borderId="7" xfId="0" applyFont="1" applyBorder="1" applyAlignment="1">
      <alignment vertical="center"/>
    </xf>
    <xf numFmtId="0" fontId="21" fillId="0" borderId="7" xfId="0" applyFont="1" applyBorder="1" applyAlignment="1">
      <alignment horizontal="center" vertical="center"/>
    </xf>
    <xf numFmtId="0" fontId="11" fillId="0" borderId="8" xfId="0" applyFont="1" applyBorder="1" applyAlignment="1">
      <alignment vertical="center"/>
    </xf>
    <xf numFmtId="0" fontId="11" fillId="0" borderId="8" xfId="0" applyFont="1" applyBorder="1" applyAlignment="1">
      <alignment horizontal="center" vertical="center"/>
    </xf>
    <xf numFmtId="0" fontId="12" fillId="0" borderId="8" xfId="0" applyFont="1" applyBorder="1" applyAlignment="1">
      <alignment vertical="center"/>
    </xf>
    <xf numFmtId="14" fontId="11" fillId="0" borderId="8" xfId="0" applyNumberFormat="1" applyFont="1" applyBorder="1" applyAlignment="1">
      <alignment horizontal="center" vertical="center"/>
    </xf>
    <xf numFmtId="0" fontId="25"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1" fillId="0" borderId="8" xfId="0" applyFont="1" applyBorder="1" applyAlignment="1">
      <alignment vertical="center"/>
    </xf>
    <xf numFmtId="0" fontId="11" fillId="0" borderId="8" xfId="0" applyFont="1" applyBorder="1" applyAlignment="1">
      <alignment horizontal="left" vertical="center" indent="1"/>
    </xf>
    <xf numFmtId="0" fontId="11" fillId="0" borderId="8" xfId="0" applyFont="1" applyBorder="1" applyAlignment="1">
      <alignment horizontal="left" vertical="center" indent="2"/>
    </xf>
    <xf numFmtId="3" fontId="21" fillId="7" borderId="0" xfId="7" applyFont="1" applyFill="1" applyBorder="1" applyAlignment="1">
      <alignment horizontal="center" vertical="center"/>
      <protection locked="0"/>
    </xf>
    <xf numFmtId="0" fontId="10" fillId="7" borderId="0" xfId="0" applyFont="1" applyFill="1"/>
    <xf numFmtId="167" fontId="21" fillId="0" borderId="0" xfId="7" applyNumberFormat="1" applyFont="1" applyFill="1" applyBorder="1" applyAlignment="1">
      <alignment horizontal="center" vertical="center"/>
      <protection locked="0"/>
    </xf>
    <xf numFmtId="10" fontId="11" fillId="0" borderId="0" xfId="0" applyNumberFormat="1" applyFont="1" applyAlignment="1">
      <alignment horizontal="center"/>
    </xf>
    <xf numFmtId="0" fontId="17" fillId="0" borderId="0" xfId="0" applyFont="1"/>
    <xf numFmtId="0" fontId="17" fillId="0" borderId="10" xfId="0" quotePrefix="1" applyFont="1" applyBorder="1" applyAlignment="1">
      <alignment horizontal="center"/>
    </xf>
    <xf numFmtId="0" fontId="21" fillId="0" borderId="10" xfId="0" applyFont="1" applyBorder="1" applyAlignment="1">
      <alignment wrapText="1"/>
    </xf>
    <xf numFmtId="0" fontId="21" fillId="0" borderId="8" xfId="0" applyFont="1" applyBorder="1" applyAlignment="1">
      <alignment wrapText="1"/>
    </xf>
    <xf numFmtId="3" fontId="20" fillId="7" borderId="0" xfId="7" applyFont="1" applyFill="1" applyBorder="1" applyAlignment="1">
      <alignment horizontal="left" vertical="center" wrapText="1"/>
      <protection locked="0"/>
    </xf>
    <xf numFmtId="0" fontId="17" fillId="0" borderId="10" xfId="0" quotePrefix="1" applyFont="1" applyBorder="1" applyAlignment="1">
      <alignment horizontal="center" vertical="center"/>
    </xf>
    <xf numFmtId="0" fontId="17" fillId="0" borderId="0" xfId="0" quotePrefix="1" applyFont="1" applyAlignment="1">
      <alignment horizontal="center" vertical="center"/>
    </xf>
    <xf numFmtId="3" fontId="21" fillId="0" borderId="0" xfId="0" applyNumberFormat="1" applyFont="1" applyAlignment="1">
      <alignment horizontal="center" vertical="center" wrapText="1"/>
    </xf>
    <xf numFmtId="10" fontId="11" fillId="11" borderId="0" xfId="0" applyNumberFormat="1" applyFont="1" applyFill="1" applyAlignment="1">
      <alignment horizontal="center"/>
    </xf>
    <xf numFmtId="0" fontId="21" fillId="0" borderId="10" xfId="3" applyFont="1" applyBorder="1" applyAlignment="1">
      <alignment horizontal="left" vertical="center" wrapText="1" indent="1"/>
    </xf>
    <xf numFmtId="3" fontId="21" fillId="0" borderId="10" xfId="7" applyFont="1" applyFill="1" applyBorder="1" applyAlignment="1">
      <alignment horizontal="center" vertical="center"/>
      <protection locked="0"/>
    </xf>
    <xf numFmtId="0" fontId="17" fillId="0" borderId="8" xfId="0" quotePrefix="1" applyFont="1" applyBorder="1" applyAlignment="1">
      <alignment horizontal="center" vertical="center"/>
    </xf>
    <xf numFmtId="0" fontId="21" fillId="0" borderId="8" xfId="3" applyFont="1" applyBorder="1" applyAlignment="1">
      <alignment horizontal="left" vertical="center" wrapText="1" indent="1"/>
    </xf>
    <xf numFmtId="10" fontId="21" fillId="0" borderId="8" xfId="7" applyNumberFormat="1" applyFont="1" applyFill="1" applyBorder="1" applyAlignment="1">
      <alignment horizontal="center" vertical="center" wrapText="1"/>
      <protection locked="0"/>
    </xf>
    <xf numFmtId="0" fontId="17" fillId="0" borderId="11" xfId="0" quotePrefix="1" applyFont="1" applyBorder="1" applyAlignment="1">
      <alignment horizontal="center" vertical="center"/>
    </xf>
    <xf numFmtId="0" fontId="21" fillId="0" borderId="11" xfId="3" applyFont="1" applyBorder="1" applyAlignment="1">
      <alignment horizontal="left" vertical="center" wrapText="1" indent="1"/>
    </xf>
    <xf numFmtId="3" fontId="21" fillId="0" borderId="11" xfId="7" applyFont="1" applyFill="1" applyBorder="1" applyAlignment="1">
      <alignment horizontal="center" vertical="center"/>
      <protection locked="0"/>
    </xf>
    <xf numFmtId="0" fontId="10" fillId="0" borderId="0" xfId="11" applyFont="1"/>
    <xf numFmtId="0" fontId="13" fillId="0" borderId="0" xfId="0" applyFont="1" applyAlignment="1">
      <alignment horizontal="left" vertical="center" wrapText="1"/>
    </xf>
    <xf numFmtId="0" fontId="26" fillId="0" borderId="0" xfId="11" applyFont="1"/>
    <xf numFmtId="0" fontId="22" fillId="0" borderId="0" xfId="11" applyFont="1"/>
    <xf numFmtId="167" fontId="10" fillId="0" borderId="0" xfId="0" applyNumberFormat="1" applyFont="1" applyAlignment="1">
      <alignment horizontal="center" vertical="center" wrapText="1"/>
    </xf>
    <xf numFmtId="167" fontId="10" fillId="0" borderId="0" xfId="0" applyNumberFormat="1" applyFont="1" applyAlignment="1">
      <alignment horizontal="center" vertical="center"/>
    </xf>
    <xf numFmtId="0" fontId="21" fillId="0" borderId="0" xfId="0" applyFont="1" applyAlignment="1">
      <alignment vertical="center" wrapText="1"/>
    </xf>
    <xf numFmtId="167" fontId="15" fillId="0" borderId="0" xfId="0" applyNumberFormat="1" applyFont="1" applyAlignment="1">
      <alignment horizontal="center" vertical="center"/>
    </xf>
    <xf numFmtId="2" fontId="10" fillId="0" borderId="0" xfId="11" applyNumberFormat="1" applyFont="1" applyAlignment="1">
      <alignment vertical="center"/>
    </xf>
    <xf numFmtId="0" fontId="15" fillId="0" borderId="6" xfId="0" applyFont="1" applyBorder="1" applyAlignment="1">
      <alignment horizontal="center" vertical="center"/>
    </xf>
    <xf numFmtId="167" fontId="21" fillId="0" borderId="7" xfId="0" applyNumberFormat="1" applyFont="1" applyBorder="1" applyAlignment="1">
      <alignment horizontal="center" vertical="center"/>
    </xf>
    <xf numFmtId="167" fontId="10"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167" fontId="10" fillId="0" borderId="8" xfId="0" applyNumberFormat="1" applyFont="1" applyBorder="1" applyAlignment="1">
      <alignment horizontal="center" vertical="center"/>
    </xf>
    <xf numFmtId="167" fontId="15" fillId="0" borderId="11" xfId="0" applyNumberFormat="1" applyFont="1" applyBorder="1" applyAlignment="1">
      <alignment horizontal="center" vertical="center"/>
    </xf>
    <xf numFmtId="167" fontId="10" fillId="0" borderId="9" xfId="0" applyNumberFormat="1" applyFont="1" applyBorder="1" applyAlignment="1">
      <alignment horizontal="center" vertical="center" wrapText="1"/>
    </xf>
    <xf numFmtId="0" fontId="21" fillId="0" borderId="0" xfId="11" applyFont="1"/>
    <xf numFmtId="0" fontId="13" fillId="0" borderId="0" xfId="0" applyFont="1"/>
    <xf numFmtId="0" fontId="13" fillId="0" borderId="0" xfId="0" applyFont="1" applyAlignment="1">
      <alignment horizontal="left"/>
    </xf>
    <xf numFmtId="0" fontId="20" fillId="0" borderId="0" xfId="11" applyFont="1"/>
    <xf numFmtId="0" fontId="20" fillId="0" borderId="0" xfId="0" applyFont="1"/>
    <xf numFmtId="0" fontId="21" fillId="0" borderId="0" xfId="11" applyFont="1" applyAlignment="1">
      <alignment horizontal="center"/>
    </xf>
    <xf numFmtId="0" fontId="21" fillId="0" borderId="0" xfId="11" applyFont="1" applyAlignment="1">
      <alignment horizontal="center" vertical="center"/>
    </xf>
    <xf numFmtId="0" fontId="15"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167" fontId="15" fillId="11" borderId="0" xfId="0" applyNumberFormat="1" applyFont="1" applyFill="1" applyAlignment="1">
      <alignment horizontal="center" vertical="center" wrapText="1"/>
    </xf>
    <xf numFmtId="0" fontId="17" fillId="8" borderId="10" xfId="0" applyFont="1" applyFill="1" applyBorder="1" applyAlignment="1">
      <alignment horizontal="center" vertical="center"/>
    </xf>
    <xf numFmtId="0" fontId="21" fillId="8" borderId="10" xfId="0" applyFont="1" applyFill="1" applyBorder="1" applyAlignment="1">
      <alignment vertical="center" wrapText="1"/>
    </xf>
    <xf numFmtId="167" fontId="10" fillId="8" borderId="10" xfId="0" applyNumberFormat="1" applyFont="1" applyFill="1" applyBorder="1" applyAlignment="1">
      <alignment horizontal="center" vertical="center"/>
    </xf>
    <xf numFmtId="0" fontId="17" fillId="8" borderId="8" xfId="0" applyFont="1" applyFill="1" applyBorder="1" applyAlignment="1">
      <alignment horizontal="center" vertical="center"/>
    </xf>
    <xf numFmtId="0" fontId="21" fillId="8" borderId="8" xfId="0" applyFont="1" applyFill="1" applyBorder="1" applyAlignment="1">
      <alignment vertical="center" wrapText="1"/>
    </xf>
    <xf numFmtId="167" fontId="10" fillId="8" borderId="8" xfId="0" applyNumberFormat="1" applyFont="1" applyFill="1" applyBorder="1" applyAlignment="1">
      <alignment horizontal="center" vertical="center"/>
    </xf>
    <xf numFmtId="0" fontId="21" fillId="8" borderId="8" xfId="11" applyFont="1" applyFill="1" applyBorder="1" applyAlignment="1">
      <alignment vertical="center" wrapText="1"/>
    </xf>
    <xf numFmtId="0" fontId="11" fillId="8" borderId="10" xfId="0" applyFont="1" applyFill="1" applyBorder="1" applyAlignment="1">
      <alignment vertical="center" wrapText="1"/>
    </xf>
    <xf numFmtId="0" fontId="21" fillId="8" borderId="8" xfId="11" applyFont="1" applyFill="1" applyBorder="1" applyAlignment="1">
      <alignment horizontal="justify" vertical="top"/>
    </xf>
    <xf numFmtId="0" fontId="11" fillId="8" borderId="8" xfId="0" applyFont="1" applyFill="1" applyBorder="1" applyAlignment="1">
      <alignment horizontal="left" vertical="center" wrapText="1"/>
    </xf>
    <xf numFmtId="0" fontId="21" fillId="8" borderId="8" xfId="0" applyFont="1" applyFill="1" applyBorder="1" applyAlignment="1">
      <alignment horizontal="left" vertical="center" wrapText="1"/>
    </xf>
    <xf numFmtId="167" fontId="10" fillId="0" borderId="10" xfId="0" applyNumberFormat="1" applyFont="1" applyBorder="1" applyAlignment="1">
      <alignment horizontal="center" vertical="center"/>
    </xf>
    <xf numFmtId="0" fontId="21" fillId="0" borderId="8" xfId="0" applyFont="1" applyBorder="1" applyAlignment="1">
      <alignment horizontal="justify" vertical="top"/>
    </xf>
    <xf numFmtId="0" fontId="21" fillId="0" borderId="8" xfId="0" applyFont="1" applyBorder="1" applyAlignment="1">
      <alignment horizontal="justify" vertical="top" wrapText="1"/>
    </xf>
    <xf numFmtId="0" fontId="20" fillId="0" borderId="10" xfId="0" applyFont="1" applyBorder="1"/>
    <xf numFmtId="0" fontId="21" fillId="0" borderId="10" xfId="0" applyFont="1" applyBorder="1"/>
    <xf numFmtId="10" fontId="21" fillId="0" borderId="10" xfId="0" applyNumberFormat="1" applyFont="1" applyBorder="1" applyAlignment="1">
      <alignment horizontal="center" vertical="center"/>
    </xf>
    <xf numFmtId="10" fontId="21" fillId="0" borderId="8" xfId="0" applyNumberFormat="1" applyFont="1" applyBorder="1" applyAlignment="1">
      <alignment horizontal="center" vertical="center"/>
    </xf>
    <xf numFmtId="0" fontId="10" fillId="0" borderId="8" xfId="0" applyFont="1" applyBorder="1" applyAlignment="1">
      <alignment vertical="center" wrapText="1"/>
    </xf>
    <xf numFmtId="0" fontId="21" fillId="0" borderId="10" xfId="0" applyFont="1" applyBorder="1" applyAlignment="1">
      <alignment horizontal="justify" vertical="center" wrapText="1"/>
    </xf>
    <xf numFmtId="0" fontId="21" fillId="8" borderId="8" xfId="0" applyFont="1" applyFill="1" applyBorder="1" applyAlignment="1">
      <alignment horizontal="left" vertical="top" wrapText="1"/>
    </xf>
    <xf numFmtId="0" fontId="21" fillId="8" borderId="8" xfId="11" applyFont="1" applyFill="1" applyBorder="1" applyAlignment="1">
      <alignment horizontal="left" vertical="top" wrapText="1"/>
    </xf>
    <xf numFmtId="0" fontId="11" fillId="5" borderId="0" xfId="0" applyFont="1" applyFill="1" applyAlignment="1">
      <alignment horizontal="left" vertical="center" wrapText="1"/>
    </xf>
    <xf numFmtId="0" fontId="10" fillId="0" borderId="6" xfId="0" applyFont="1" applyBorder="1" applyAlignment="1">
      <alignment horizontal="center"/>
    </xf>
    <xf numFmtId="0" fontId="11" fillId="5" borderId="8" xfId="0" applyFont="1" applyFill="1" applyBorder="1" applyAlignment="1">
      <alignment horizontal="left" vertical="center"/>
    </xf>
    <xf numFmtId="0" fontId="17" fillId="5" borderId="11" xfId="0" applyFont="1" applyFill="1" applyBorder="1" applyAlignment="1">
      <alignment horizontal="center" vertical="center" wrapText="1"/>
    </xf>
    <xf numFmtId="167" fontId="10" fillId="0" borderId="11" xfId="0" applyNumberFormat="1" applyFont="1" applyBorder="1" applyAlignment="1">
      <alignment horizontal="center" vertical="center"/>
    </xf>
    <xf numFmtId="0" fontId="11"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5" fillId="0" borderId="0" xfId="0" applyFont="1" applyAlignment="1">
      <alignment vertical="center"/>
    </xf>
    <xf numFmtId="167" fontId="10" fillId="5" borderId="0" xfId="0" applyNumberFormat="1" applyFont="1" applyFill="1" applyAlignment="1">
      <alignment horizontal="center" vertical="center" wrapText="1"/>
    </xf>
    <xf numFmtId="0" fontId="21" fillId="0" borderId="0" xfId="0" applyFont="1" applyAlignment="1">
      <alignment vertical="center"/>
    </xf>
    <xf numFmtId="0" fontId="21" fillId="0" borderId="0" xfId="0" quotePrefix="1" applyFont="1" applyAlignment="1">
      <alignment vertical="center" wrapText="1"/>
    </xf>
    <xf numFmtId="0" fontId="17" fillId="0" borderId="10" xfId="0" applyFont="1" applyBorder="1" applyAlignment="1">
      <alignment horizontal="center"/>
    </xf>
    <xf numFmtId="0" fontId="11" fillId="5" borderId="10" xfId="0" applyFont="1" applyFill="1" applyBorder="1" applyAlignment="1">
      <alignment horizontal="left" vertical="center" wrapText="1"/>
    </xf>
    <xf numFmtId="14" fontId="10" fillId="0" borderId="10" xfId="0" applyNumberFormat="1" applyFont="1" applyBorder="1" applyAlignment="1">
      <alignment horizontal="center" vertical="center" wrapText="1"/>
    </xf>
    <xf numFmtId="14" fontId="10" fillId="0" borderId="22" xfId="0" applyNumberFormat="1" applyFont="1" applyBorder="1" applyAlignment="1">
      <alignment horizontal="center" vertical="center" wrapText="1"/>
    </xf>
    <xf numFmtId="14" fontId="10" fillId="0" borderId="23" xfId="0" applyNumberFormat="1" applyFont="1" applyBorder="1" applyAlignment="1">
      <alignment horizontal="center" vertical="center" wrapText="1"/>
    </xf>
    <xf numFmtId="0" fontId="17" fillId="0" borderId="11" xfId="0" applyFont="1" applyBorder="1" applyAlignment="1">
      <alignment horizontal="center"/>
    </xf>
    <xf numFmtId="0" fontId="11" fillId="10" borderId="11" xfId="0" applyFont="1" applyFill="1" applyBorder="1" applyAlignment="1">
      <alignment horizontal="center" vertical="center" wrapText="1"/>
    </xf>
    <xf numFmtId="0" fontId="11" fillId="5" borderId="19" xfId="0" applyFont="1" applyFill="1" applyBorder="1" applyAlignment="1">
      <alignment horizontal="left" vertical="center" wrapText="1"/>
    </xf>
    <xf numFmtId="0" fontId="17" fillId="5" borderId="10" xfId="0" applyFont="1" applyFill="1" applyBorder="1" applyAlignment="1">
      <alignment horizontal="center" vertical="center" wrapText="1"/>
    </xf>
    <xf numFmtId="167" fontId="10" fillId="5" borderId="10" xfId="0" applyNumberFormat="1" applyFont="1" applyFill="1" applyBorder="1" applyAlignment="1">
      <alignment horizontal="center" vertical="center" wrapText="1"/>
    </xf>
    <xf numFmtId="0" fontId="12" fillId="5" borderId="8" xfId="0" applyFont="1" applyFill="1" applyBorder="1" applyAlignment="1">
      <alignment horizontal="left" vertical="center" wrapText="1"/>
    </xf>
    <xf numFmtId="167" fontId="10" fillId="5" borderId="8" xfId="0" applyNumberFormat="1" applyFont="1" applyFill="1" applyBorder="1" applyAlignment="1">
      <alignment horizontal="center" vertical="center" wrapText="1"/>
    </xf>
    <xf numFmtId="167" fontId="10" fillId="5" borderId="11"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0" fontId="12" fillId="5" borderId="11" xfId="0" applyFont="1" applyFill="1" applyBorder="1" applyAlignment="1">
      <alignment horizontal="left" vertical="center" wrapTex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10" fontId="11" fillId="0" borderId="11" xfId="0" applyNumberFormat="1" applyFont="1" applyBorder="1" applyAlignment="1">
      <alignment horizontal="center" vertical="center"/>
    </xf>
    <xf numFmtId="0" fontId="20" fillId="0" borderId="0" xfId="0" applyFont="1" applyAlignment="1">
      <alignment vertical="center" wrapText="1"/>
    </xf>
    <xf numFmtId="0" fontId="29" fillId="0" borderId="0" xfId="0" applyFont="1" applyAlignment="1">
      <alignment vertical="center" wrapText="1"/>
    </xf>
    <xf numFmtId="167" fontId="15" fillId="8" borderId="0" xfId="0" applyNumberFormat="1" applyFont="1" applyFill="1" applyAlignment="1">
      <alignment horizontal="center"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167" fontId="17" fillId="11" borderId="10" xfId="0" applyNumberFormat="1" applyFont="1" applyFill="1" applyBorder="1" applyAlignment="1">
      <alignment horizontal="center" vertical="center" wrapText="1"/>
    </xf>
    <xf numFmtId="167" fontId="10" fillId="11" borderId="10" xfId="0" applyNumberFormat="1" applyFont="1" applyFill="1" applyBorder="1" applyAlignment="1">
      <alignment vertical="center" wrapText="1"/>
    </xf>
    <xf numFmtId="167" fontId="17" fillId="8" borderId="8" xfId="0" applyNumberFormat="1" applyFont="1" applyFill="1" applyBorder="1" applyAlignment="1">
      <alignment horizontal="center" vertical="center"/>
    </xf>
    <xf numFmtId="167" fontId="23" fillId="8" borderId="8" xfId="0" applyNumberFormat="1" applyFont="1" applyFill="1" applyBorder="1" applyAlignment="1">
      <alignment horizontal="left" vertical="center" wrapText="1" indent="2"/>
    </xf>
    <xf numFmtId="167" fontId="10" fillId="8" borderId="8" xfId="0" applyNumberFormat="1" applyFont="1" applyFill="1" applyBorder="1" applyAlignment="1">
      <alignment horizontal="center" vertical="center" wrapText="1"/>
    </xf>
    <xf numFmtId="167" fontId="17" fillId="0" borderId="8" xfId="0" applyNumberFormat="1" applyFont="1" applyBorder="1" applyAlignment="1">
      <alignment horizontal="center" vertical="center"/>
    </xf>
    <xf numFmtId="167" fontId="23" fillId="0" borderId="8" xfId="0" applyNumberFormat="1" applyFont="1" applyBorder="1" applyAlignment="1">
      <alignment horizontal="left" vertical="center" wrapText="1" indent="2"/>
    </xf>
    <xf numFmtId="167" fontId="17" fillId="11" borderId="8" xfId="0" applyNumberFormat="1" applyFont="1" applyFill="1" applyBorder="1" applyAlignment="1">
      <alignment horizontal="center" vertical="center"/>
    </xf>
    <xf numFmtId="167" fontId="10" fillId="11" borderId="8" xfId="0" applyNumberFormat="1" applyFont="1" applyFill="1" applyBorder="1" applyAlignment="1">
      <alignment vertical="center" wrapText="1"/>
    </xf>
    <xf numFmtId="167" fontId="16" fillId="0" borderId="8" xfId="0" applyNumberFormat="1" applyFont="1" applyBorder="1" applyAlignment="1">
      <alignment horizontal="center" vertical="center"/>
    </xf>
    <xf numFmtId="167" fontId="15" fillId="0" borderId="8" xfId="0" applyNumberFormat="1" applyFont="1" applyBorder="1" applyAlignment="1">
      <alignment vertical="center" wrapText="1"/>
    </xf>
    <xf numFmtId="167" fontId="15" fillId="0" borderId="8" xfId="0" applyNumberFormat="1" applyFont="1" applyBorder="1" applyAlignment="1">
      <alignment horizontal="center" vertical="center"/>
    </xf>
    <xf numFmtId="167" fontId="10" fillId="11" borderId="8"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wrapText="1"/>
    </xf>
    <xf numFmtId="0" fontId="15" fillId="0" borderId="8" xfId="0" applyFont="1" applyBorder="1" applyAlignment="1">
      <alignment vertical="center" wrapText="1"/>
    </xf>
    <xf numFmtId="10" fontId="15" fillId="0" borderId="8" xfId="0" applyNumberFormat="1" applyFont="1" applyBorder="1" applyAlignment="1">
      <alignment horizontal="center" vertical="center"/>
    </xf>
    <xf numFmtId="0" fontId="20" fillId="0" borderId="11" xfId="0" applyFont="1" applyBorder="1" applyAlignment="1">
      <alignment horizontal="center" vertical="center"/>
    </xf>
    <xf numFmtId="0" fontId="29" fillId="0" borderId="11" xfId="0" applyFont="1" applyBorder="1" applyAlignment="1">
      <alignment horizontal="center" vertical="center" wrapText="1"/>
    </xf>
    <xf numFmtId="167" fontId="10" fillId="11" borderId="10" xfId="0" applyNumberFormat="1" applyFont="1" applyFill="1" applyBorder="1" applyAlignment="1">
      <alignment horizontal="center" vertical="center"/>
    </xf>
    <xf numFmtId="167" fontId="15" fillId="0" borderId="8" xfId="0" applyNumberFormat="1" applyFont="1" applyBorder="1" applyAlignment="1">
      <alignment vertical="center"/>
    </xf>
    <xf numFmtId="167" fontId="23"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xf>
    <xf numFmtId="167" fontId="10" fillId="11" borderId="8" xfId="0" applyNumberFormat="1" applyFont="1" applyFill="1" applyBorder="1" applyAlignment="1">
      <alignment vertical="center"/>
    </xf>
    <xf numFmtId="167" fontId="29" fillId="0" borderId="8" xfId="0" applyNumberFormat="1" applyFont="1" applyBorder="1" applyAlignment="1">
      <alignment horizontal="justify" vertical="center" wrapText="1"/>
    </xf>
    <xf numFmtId="167" fontId="23" fillId="0" borderId="8" xfId="0" applyNumberFormat="1" applyFont="1" applyBorder="1" applyAlignment="1">
      <alignment horizontal="justify" vertical="center" wrapText="1"/>
    </xf>
    <xf numFmtId="49" fontId="21" fillId="0" borderId="0" xfId="0" applyNumberFormat="1" applyFont="1"/>
    <xf numFmtId="0" fontId="10" fillId="8" borderId="0" xfId="0" applyFont="1" applyFill="1" applyAlignment="1">
      <alignment horizontal="center" vertical="center" wrapText="1"/>
    </xf>
    <xf numFmtId="0" fontId="30" fillId="0" borderId="0" xfId="0" applyFont="1" applyAlignment="1">
      <alignment vertical="center" wrapText="1"/>
    </xf>
    <xf numFmtId="167" fontId="15" fillId="0" borderId="0" xfId="0" applyNumberFormat="1" applyFont="1" applyAlignment="1">
      <alignment horizontal="center" vertical="center" wrapText="1"/>
    </xf>
    <xf numFmtId="167" fontId="21" fillId="0" borderId="0" xfId="0" applyNumberFormat="1" applyFont="1"/>
    <xf numFmtId="49" fontId="17" fillId="0" borderId="0" xfId="0" applyNumberFormat="1" applyFont="1" applyAlignment="1">
      <alignment horizontal="center" vertical="center"/>
    </xf>
    <xf numFmtId="49" fontId="31" fillId="0" borderId="0" xfId="0" applyNumberFormat="1" applyFont="1" applyAlignment="1">
      <alignment horizontal="center" vertical="center"/>
    </xf>
    <xf numFmtId="0" fontId="10" fillId="0" borderId="6" xfId="0" applyFont="1" applyBorder="1" applyAlignment="1">
      <alignment vertical="center" wrapText="1"/>
    </xf>
    <xf numFmtId="0" fontId="10" fillId="8" borderId="6" xfId="0" applyFont="1" applyFill="1" applyBorder="1" applyAlignment="1">
      <alignment horizontal="center" vertical="center" wrapText="1"/>
    </xf>
    <xf numFmtId="0" fontId="10" fillId="0" borderId="25" xfId="0" applyFont="1" applyBorder="1" applyAlignment="1">
      <alignment horizontal="center" vertical="center" wrapText="1"/>
    </xf>
    <xf numFmtId="49" fontId="17" fillId="0" borderId="7" xfId="0" applyNumberFormat="1" applyFont="1" applyBorder="1" applyAlignment="1">
      <alignment horizontal="center" vertical="center"/>
    </xf>
    <xf numFmtId="0" fontId="10" fillId="0" borderId="7" xfId="0" applyFont="1" applyBorder="1" applyAlignment="1">
      <alignment vertical="center" wrapText="1"/>
    </xf>
    <xf numFmtId="49" fontId="17" fillId="0" borderId="8" xfId="0" applyNumberFormat="1" applyFont="1" applyBorder="1" applyAlignment="1">
      <alignment horizontal="center" vertical="center"/>
    </xf>
    <xf numFmtId="49" fontId="25" fillId="5" borderId="8" xfId="0" applyNumberFormat="1" applyFont="1" applyFill="1" applyBorder="1" applyAlignment="1">
      <alignment horizontal="center" vertical="center"/>
    </xf>
    <xf numFmtId="0" fontId="23" fillId="5" borderId="8" xfId="0" applyFont="1" applyFill="1" applyBorder="1" applyAlignment="1">
      <alignment horizontal="left" vertical="center" wrapText="1" indent="1"/>
    </xf>
    <xf numFmtId="0" fontId="23" fillId="5" borderId="8" xfId="0" applyFont="1" applyFill="1" applyBorder="1" applyAlignment="1">
      <alignment horizontal="left" vertical="center" wrapText="1" indent="2"/>
    </xf>
    <xf numFmtId="167" fontId="10" fillId="0" borderId="10" xfId="0" applyNumberFormat="1" applyFont="1" applyBorder="1" applyAlignment="1">
      <alignment horizontal="center" vertical="center" wrapText="1"/>
    </xf>
    <xf numFmtId="49" fontId="25" fillId="5" borderId="9" xfId="0" applyNumberFormat="1" applyFont="1" applyFill="1" applyBorder="1" applyAlignment="1">
      <alignment horizontal="center" vertical="center"/>
    </xf>
    <xf numFmtId="0" fontId="23" fillId="5" borderId="9" xfId="0" applyFont="1" applyFill="1" applyBorder="1" applyAlignment="1">
      <alignment horizontal="left" vertical="center" wrapText="1" indent="1"/>
    </xf>
    <xf numFmtId="167" fontId="30" fillId="11" borderId="8" xfId="0" applyNumberFormat="1" applyFont="1" applyFill="1" applyBorder="1" applyAlignment="1">
      <alignment horizontal="center" vertical="center" wrapText="1"/>
    </xf>
    <xf numFmtId="167" fontId="30" fillId="11" borderId="9" xfId="0" applyNumberFormat="1" applyFont="1" applyFill="1" applyBorder="1" applyAlignment="1">
      <alignment horizontal="center" vertical="center" wrapText="1"/>
    </xf>
    <xf numFmtId="0" fontId="32" fillId="0" borderId="0" xfId="0" applyFont="1" applyAlignment="1">
      <alignment vertical="center"/>
    </xf>
    <xf numFmtId="0" fontId="21" fillId="0" borderId="7" xfId="0" applyFont="1" applyBorder="1" applyAlignment="1">
      <alignment wrapText="1"/>
    </xf>
    <xf numFmtId="167" fontId="10" fillId="0" borderId="7" xfId="0" applyNumberFormat="1" applyFont="1" applyBorder="1" applyAlignment="1">
      <alignment horizontal="center" vertical="center"/>
    </xf>
    <xf numFmtId="0" fontId="20" fillId="0" borderId="11" xfId="0" applyFont="1" applyBorder="1" applyAlignment="1">
      <alignment wrapText="1"/>
    </xf>
    <xf numFmtId="49" fontId="20" fillId="5" borderId="0" xfId="0" applyNumberFormat="1" applyFont="1" applyFill="1" applyAlignment="1">
      <alignment vertical="center"/>
    </xf>
    <xf numFmtId="49" fontId="21" fillId="5" borderId="0" xfId="0" applyNumberFormat="1" applyFont="1" applyFill="1"/>
    <xf numFmtId="49" fontId="1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21" fillId="0" borderId="6" xfId="0" applyNumberFormat="1" applyFont="1" applyBorder="1"/>
    <xf numFmtId="49" fontId="21" fillId="0" borderId="6"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20" fillId="5" borderId="7" xfId="0" applyNumberFormat="1" applyFont="1" applyFill="1" applyBorder="1" applyAlignment="1">
      <alignment vertical="center"/>
    </xf>
    <xf numFmtId="49" fontId="17" fillId="0" borderId="8" xfId="0" applyNumberFormat="1" applyFont="1" applyBorder="1" applyAlignment="1">
      <alignment horizontal="center" vertical="center" wrapText="1"/>
    </xf>
    <xf numFmtId="49" fontId="21" fillId="5" borderId="8" xfId="0" applyNumberFormat="1" applyFont="1" applyFill="1" applyBorder="1" applyAlignment="1">
      <alignment vertical="center"/>
    </xf>
    <xf numFmtId="49" fontId="21" fillId="5" borderId="8" xfId="0" applyNumberFormat="1" applyFont="1" applyFill="1" applyBorder="1" applyAlignment="1">
      <alignment horizontal="left" vertical="center" indent="1"/>
    </xf>
    <xf numFmtId="49" fontId="17" fillId="0" borderId="9" xfId="0" applyNumberFormat="1" applyFont="1" applyBorder="1" applyAlignment="1">
      <alignment horizontal="center" vertical="center" wrapText="1"/>
    </xf>
    <xf numFmtId="49" fontId="21" fillId="5" borderId="9" xfId="0" applyNumberFormat="1" applyFont="1" applyFill="1" applyBorder="1" applyAlignment="1">
      <alignment horizontal="left" vertical="center" indent="1"/>
    </xf>
    <xf numFmtId="165" fontId="10" fillId="0" borderId="0" xfId="0" applyNumberFormat="1" applyFont="1"/>
    <xf numFmtId="49" fontId="16" fillId="0" borderId="0" xfId="0" applyNumberFormat="1" applyFont="1" applyAlignment="1">
      <alignment horizontal="center" vertical="center"/>
    </xf>
    <xf numFmtId="165" fontId="11" fillId="0" borderId="7" xfId="0" applyNumberFormat="1" applyFont="1" applyBorder="1" applyAlignment="1">
      <alignment horizontal="center" vertical="center" wrapText="1"/>
    </xf>
    <xf numFmtId="49" fontId="17" fillId="5" borderId="8" xfId="0" applyNumberFormat="1" applyFont="1" applyFill="1" applyBorder="1" applyAlignment="1">
      <alignment horizontal="center" vertical="center"/>
    </xf>
    <xf numFmtId="49" fontId="17" fillId="5" borderId="9" xfId="0" applyNumberFormat="1" applyFont="1" applyFill="1" applyBorder="1" applyAlignment="1">
      <alignment horizontal="center" vertical="center"/>
    </xf>
    <xf numFmtId="0" fontId="10" fillId="0" borderId="9" xfId="0" applyFont="1" applyBorder="1" applyAlignment="1">
      <alignment vertical="center" wrapText="1"/>
    </xf>
    <xf numFmtId="49" fontId="20" fillId="0" borderId="0" xfId="0" applyNumberFormat="1" applyFont="1" applyAlignment="1">
      <alignment vertical="center"/>
    </xf>
    <xf numFmtId="49" fontId="21" fillId="0" borderId="0" xfId="0" applyNumberFormat="1" applyFont="1" applyAlignment="1">
      <alignment vertical="center"/>
    </xf>
    <xf numFmtId="49" fontId="21" fillId="0" borderId="0" xfId="0" applyNumberFormat="1" applyFont="1" applyAlignment="1">
      <alignment vertical="center" wrapText="1"/>
    </xf>
    <xf numFmtId="49" fontId="29" fillId="0" borderId="0" xfId="0" applyNumberFormat="1" applyFont="1" applyAlignment="1">
      <alignment horizontal="center" vertical="center" wrapText="1"/>
    </xf>
    <xf numFmtId="49" fontId="29" fillId="0" borderId="0" xfId="0" applyNumberFormat="1" applyFont="1" applyAlignment="1">
      <alignment vertical="center" wrapText="1"/>
    </xf>
    <xf numFmtId="49" fontId="24" fillId="0" borderId="0" xfId="0" applyNumberFormat="1" applyFont="1" applyAlignment="1">
      <alignment horizontal="center" vertical="center" wrapText="1"/>
    </xf>
    <xf numFmtId="49" fontId="24" fillId="0" borderId="0" xfId="0" applyNumberFormat="1" applyFont="1" applyAlignment="1">
      <alignment vertical="center" wrapText="1"/>
    </xf>
    <xf numFmtId="49" fontId="21" fillId="0" borderId="0" xfId="0" quotePrefix="1" applyNumberFormat="1" applyFont="1" applyAlignment="1">
      <alignment vertical="center" wrapText="1"/>
    </xf>
    <xf numFmtId="49" fontId="20" fillId="0" borderId="0" xfId="0" applyNumberFormat="1" applyFont="1" applyAlignment="1">
      <alignment vertical="center" wrapText="1"/>
    </xf>
    <xf numFmtId="3" fontId="21" fillId="0" borderId="0" xfId="0" applyNumberFormat="1" applyFont="1" applyAlignment="1">
      <alignment vertical="center" wrapText="1"/>
    </xf>
    <xf numFmtId="49" fontId="33" fillId="0" borderId="0" xfId="0" applyNumberFormat="1" applyFont="1" applyAlignment="1">
      <alignment vertical="center" wrapText="1"/>
    </xf>
    <xf numFmtId="0" fontId="10" fillId="8" borderId="28"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8" borderId="26" xfId="0" applyFont="1" applyFill="1" applyBorder="1" applyAlignment="1">
      <alignment horizontal="center" vertical="center" wrapText="1"/>
    </xf>
    <xf numFmtId="3" fontId="11" fillId="11" borderId="8" xfId="0" applyNumberFormat="1" applyFont="1" applyFill="1" applyBorder="1" applyAlignment="1">
      <alignment vertical="center" wrapText="1"/>
    </xf>
    <xf numFmtId="3" fontId="11" fillId="11" borderId="9" xfId="0" applyNumberFormat="1" applyFont="1" applyFill="1" applyBorder="1" applyAlignment="1">
      <alignment vertical="center" wrapText="1"/>
    </xf>
    <xf numFmtId="167" fontId="20" fillId="0" borderId="0" xfId="0" applyNumberFormat="1" applyFont="1" applyAlignment="1">
      <alignment horizontal="center" vertical="center"/>
    </xf>
    <xf numFmtId="49" fontId="21"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xf>
    <xf numFmtId="49" fontId="24" fillId="0" borderId="7" xfId="0" applyNumberFormat="1" applyFont="1" applyBorder="1" applyAlignment="1">
      <alignment vertical="center"/>
    </xf>
    <xf numFmtId="167" fontId="20" fillId="0" borderId="7" xfId="0" applyNumberFormat="1" applyFont="1" applyBorder="1" applyAlignment="1">
      <alignment horizontal="center" vertical="center" wrapText="1"/>
    </xf>
    <xf numFmtId="49" fontId="29" fillId="0" borderId="8" xfId="0" applyNumberFormat="1" applyFont="1" applyBorder="1" applyAlignment="1">
      <alignment vertical="center"/>
    </xf>
    <xf numFmtId="49" fontId="25" fillId="5" borderId="10" xfId="0" applyNumberFormat="1" applyFont="1" applyFill="1" applyBorder="1" applyAlignment="1">
      <alignment horizontal="center" vertical="center"/>
    </xf>
    <xf numFmtId="49" fontId="24" fillId="0" borderId="10" xfId="0" applyNumberFormat="1" applyFont="1" applyBorder="1" applyAlignment="1">
      <alignment vertical="center"/>
    </xf>
    <xf numFmtId="167" fontId="20" fillId="0" borderId="10" xfId="0" applyNumberFormat="1" applyFont="1" applyBorder="1" applyAlignment="1">
      <alignment horizontal="center" vertical="center"/>
    </xf>
    <xf numFmtId="49" fontId="29" fillId="0" borderId="9" xfId="0" applyNumberFormat="1" applyFont="1" applyBorder="1" applyAlignment="1">
      <alignment vertical="center"/>
    </xf>
    <xf numFmtId="167" fontId="21" fillId="0" borderId="9" xfId="0" applyNumberFormat="1" applyFont="1" applyBorder="1" applyAlignment="1">
      <alignment horizontal="center" vertical="center"/>
    </xf>
    <xf numFmtId="167" fontId="20" fillId="8" borderId="7"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xf>
    <xf numFmtId="167" fontId="1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xf>
    <xf numFmtId="167" fontId="20" fillId="8" borderId="10" xfId="0" applyNumberFormat="1" applyFont="1" applyFill="1" applyBorder="1" applyAlignment="1">
      <alignment horizontal="center" vertical="center"/>
    </xf>
    <xf numFmtId="167" fontId="20" fillId="8" borderId="0" xfId="0" applyNumberFormat="1" applyFont="1" applyFill="1" applyAlignment="1">
      <alignment horizontal="center" vertical="center" wrapText="1"/>
    </xf>
    <xf numFmtId="167" fontId="21" fillId="11" borderId="10" xfId="0" applyNumberFormat="1" applyFont="1" applyFill="1" applyBorder="1" applyAlignment="1">
      <alignment horizontal="center" vertical="center" wrapText="1"/>
    </xf>
    <xf numFmtId="167" fontId="21" fillId="11" borderId="8" xfId="0" applyNumberFormat="1" applyFont="1" applyFill="1" applyBorder="1" applyAlignment="1">
      <alignment horizontal="center" vertical="center" wrapText="1"/>
    </xf>
    <xf numFmtId="167" fontId="21" fillId="11" borderId="9" xfId="0" applyNumberFormat="1" applyFont="1" applyFill="1" applyBorder="1" applyAlignment="1">
      <alignment horizontal="center" vertical="center" wrapText="1"/>
    </xf>
    <xf numFmtId="167" fontId="21" fillId="11" borderId="7" xfId="0" applyNumberFormat="1" applyFont="1" applyFill="1" applyBorder="1" applyAlignment="1">
      <alignment horizontal="center" vertical="center"/>
    </xf>
    <xf numFmtId="167" fontId="21" fillId="11" borderId="8" xfId="0" applyNumberFormat="1" applyFont="1" applyFill="1" applyBorder="1" applyAlignment="1">
      <alignment horizontal="center" vertical="center"/>
    </xf>
    <xf numFmtId="167" fontId="21" fillId="11" borderId="9" xfId="0" applyNumberFormat="1" applyFont="1" applyFill="1" applyBorder="1" applyAlignment="1">
      <alignment horizontal="center" vertical="center"/>
    </xf>
    <xf numFmtId="167" fontId="21" fillId="11" borderId="10" xfId="0" applyNumberFormat="1" applyFont="1" applyFill="1" applyBorder="1" applyAlignment="1">
      <alignment horizontal="center" vertical="center"/>
    </xf>
    <xf numFmtId="167" fontId="10" fillId="11" borderId="9" xfId="0" applyNumberFormat="1" applyFont="1" applyFill="1" applyBorder="1" applyAlignment="1">
      <alignment horizontal="center" vertical="center" wrapText="1"/>
    </xf>
    <xf numFmtId="167" fontId="20" fillId="11" borderId="7" xfId="0" applyNumberFormat="1" applyFont="1" applyFill="1" applyBorder="1" applyAlignment="1">
      <alignment horizontal="center" vertical="center" wrapText="1"/>
    </xf>
    <xf numFmtId="167" fontId="20" fillId="11" borderId="10" xfId="0" applyNumberFormat="1" applyFont="1" applyFill="1" applyBorder="1" applyAlignment="1">
      <alignment horizontal="center" vertical="center"/>
    </xf>
    <xf numFmtId="49" fontId="16" fillId="5" borderId="0" xfId="0" applyNumberFormat="1" applyFont="1" applyFill="1" applyAlignment="1">
      <alignment horizontal="center" vertical="center" wrapText="1"/>
    </xf>
    <xf numFmtId="167" fontId="20" fillId="11" borderId="0" xfId="0" applyNumberFormat="1" applyFont="1" applyFill="1" applyAlignment="1">
      <alignment horizontal="center" vertical="center"/>
    </xf>
    <xf numFmtId="49" fontId="17" fillId="0" borderId="7" xfId="0" applyNumberFormat="1" applyFont="1" applyBorder="1" applyAlignment="1">
      <alignment horizontal="center" vertical="center" wrapText="1"/>
    </xf>
    <xf numFmtId="49" fontId="21" fillId="0" borderId="7" xfId="0" applyNumberFormat="1" applyFont="1" applyBorder="1" applyAlignment="1">
      <alignment vertical="center" wrapText="1"/>
    </xf>
    <xf numFmtId="167" fontId="21" fillId="0" borderId="7" xfId="0" applyNumberFormat="1" applyFont="1" applyBorder="1" applyAlignment="1">
      <alignment horizontal="center" vertical="center" wrapText="1"/>
    </xf>
    <xf numFmtId="167" fontId="21" fillId="11" borderId="7" xfId="0" applyNumberFormat="1" applyFont="1" applyFill="1" applyBorder="1" applyAlignment="1">
      <alignment horizontal="center" vertical="center" wrapText="1"/>
    </xf>
    <xf numFmtId="49" fontId="17" fillId="5" borderId="8" xfId="0" applyNumberFormat="1" applyFont="1" applyFill="1" applyBorder="1" applyAlignment="1">
      <alignment horizontal="center" vertical="center" wrapText="1"/>
    </xf>
    <xf numFmtId="49" fontId="21" fillId="0" borderId="8" xfId="0" applyNumberFormat="1" applyFont="1" applyBorder="1" applyAlignment="1">
      <alignment vertical="center" wrapText="1"/>
    </xf>
    <xf numFmtId="49" fontId="17" fillId="5" borderId="9" xfId="0" applyNumberFormat="1" applyFont="1" applyFill="1" applyBorder="1" applyAlignment="1">
      <alignment horizontal="center" vertical="center" wrapText="1"/>
    </xf>
    <xf numFmtId="49" fontId="21" fillId="0" borderId="9" xfId="0" applyNumberFormat="1" applyFont="1" applyBorder="1" applyAlignment="1">
      <alignment vertical="center" wrapText="1"/>
    </xf>
    <xf numFmtId="167" fontId="21" fillId="0" borderId="9" xfId="0" applyNumberFormat="1" applyFont="1" applyBorder="1" applyAlignment="1">
      <alignment horizontal="center" vertical="center" wrapText="1"/>
    </xf>
    <xf numFmtId="167" fontId="20" fillId="11" borderId="0" xfId="0" applyNumberFormat="1" applyFont="1" applyFill="1" applyAlignment="1">
      <alignment horizontal="center" vertical="center" wrapText="1"/>
    </xf>
    <xf numFmtId="0" fontId="11"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167" fontId="11" fillId="11" borderId="11" xfId="0" applyNumberFormat="1" applyFont="1" applyFill="1" applyBorder="1" applyAlignment="1">
      <alignment horizontal="center" vertical="center" wrapText="1"/>
    </xf>
    <xf numFmtId="0" fontId="29" fillId="0" borderId="8" xfId="0" applyFont="1" applyBorder="1" applyAlignment="1">
      <alignment horizontal="left" vertical="center" wrapText="1" indent="1"/>
    </xf>
    <xf numFmtId="0" fontId="29" fillId="0" borderId="11" xfId="0" applyFont="1" applyBorder="1" applyAlignment="1">
      <alignment horizontal="left" vertical="center" wrapText="1" indent="2"/>
    </xf>
    <xf numFmtId="0" fontId="15" fillId="8" borderId="0" xfId="0" applyFont="1" applyFill="1"/>
    <xf numFmtId="0" fontId="15" fillId="8" borderId="0" xfId="0" applyFont="1" applyFill="1" applyAlignment="1">
      <alignment horizontal="left"/>
    </xf>
    <xf numFmtId="0" fontId="15" fillId="8" borderId="0" xfId="0" applyFont="1" applyFill="1" applyAlignment="1">
      <alignment horizontal="center" vertical="center" wrapText="1"/>
    </xf>
    <xf numFmtId="0" fontId="15" fillId="0" borderId="0" xfId="0" applyFont="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wrapText="1"/>
    </xf>
    <xf numFmtId="0" fontId="10" fillId="8" borderId="0" xfId="0" applyFont="1" applyFill="1" applyAlignment="1">
      <alignment vertical="center" wrapText="1"/>
    </xf>
    <xf numFmtId="0" fontId="15" fillId="8" borderId="0" xfId="0" applyFont="1" applyFill="1" applyAlignment="1">
      <alignment vertical="center" wrapText="1"/>
    </xf>
    <xf numFmtId="10" fontId="15" fillId="8" borderId="0" xfId="0" applyNumberFormat="1" applyFont="1" applyFill="1" applyAlignment="1">
      <alignment horizontal="center" vertical="center" wrapText="1"/>
    </xf>
    <xf numFmtId="0" fontId="10" fillId="8" borderId="0" xfId="0" applyFont="1" applyFill="1" applyAlignment="1">
      <alignment horizontal="center" wrapText="1"/>
    </xf>
    <xf numFmtId="0" fontId="16"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7" fillId="8" borderId="6" xfId="0" applyFont="1" applyFill="1" applyBorder="1" applyAlignment="1">
      <alignment horizontal="center" vertical="center"/>
    </xf>
    <xf numFmtId="0" fontId="17" fillId="8" borderId="6"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0" fillId="8" borderId="7" xfId="0" applyFont="1" applyFill="1" applyBorder="1" applyAlignment="1">
      <alignment vertical="center" wrapText="1"/>
    </xf>
    <xf numFmtId="167" fontId="10" fillId="8" borderId="7" xfId="0" applyNumberFormat="1"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21" fillId="8" borderId="9" xfId="0" applyFont="1" applyFill="1" applyBorder="1" applyAlignment="1">
      <alignment horizontal="left" vertical="center" wrapText="1"/>
    </xf>
    <xf numFmtId="167" fontId="10" fillId="8" borderId="9" xfId="0" applyNumberFormat="1" applyFont="1" applyFill="1" applyBorder="1" applyAlignment="1">
      <alignment horizontal="center" vertical="center" wrapText="1"/>
    </xf>
    <xf numFmtId="167" fontId="10" fillId="8" borderId="0" xfId="0" applyNumberFormat="1" applyFont="1" applyFill="1" applyAlignment="1">
      <alignment wrapText="1"/>
    </xf>
    <xf numFmtId="167" fontId="10" fillId="8" borderId="0" xfId="0" applyNumberFormat="1" applyFont="1" applyFill="1"/>
    <xf numFmtId="0" fontId="16" fillId="8" borderId="0" xfId="0" applyFont="1" applyFill="1" applyAlignment="1">
      <alignment horizontal="center" vertical="center"/>
    </xf>
    <xf numFmtId="0" fontId="17" fillId="8" borderId="7" xfId="0" applyFont="1" applyFill="1" applyBorder="1" applyAlignment="1">
      <alignment horizontal="center" vertical="center"/>
    </xf>
    <xf numFmtId="0" fontId="17" fillId="8" borderId="9" xfId="0" applyFont="1" applyFill="1" applyBorder="1" applyAlignment="1">
      <alignment horizontal="center" vertical="center"/>
    </xf>
    <xf numFmtId="0" fontId="15" fillId="0" borderId="0" xfId="0" applyFont="1" applyAlignment="1">
      <alignment wrapText="1"/>
    </xf>
    <xf numFmtId="10" fontId="10" fillId="0" borderId="0" xfId="0" applyNumberFormat="1" applyFont="1"/>
    <xf numFmtId="169" fontId="20" fillId="0" borderId="0" xfId="0" applyNumberFormat="1" applyFont="1" applyAlignment="1">
      <alignment horizontal="center" vertical="center" wrapText="1"/>
    </xf>
    <xf numFmtId="10" fontId="20" fillId="8" borderId="0" xfId="12" applyNumberFormat="1" applyFont="1" applyFill="1" applyBorder="1" applyAlignment="1">
      <alignment horizontal="center" vertical="center" wrapText="1"/>
    </xf>
    <xf numFmtId="169" fontId="21" fillId="0" borderId="7" xfId="0" applyNumberFormat="1" applyFont="1" applyBorder="1" applyAlignment="1">
      <alignment horizontal="center" vertical="center" wrapText="1"/>
    </xf>
    <xf numFmtId="10" fontId="21" fillId="8" borderId="7" xfId="12" applyNumberFormat="1" applyFont="1" applyFill="1" applyBorder="1" applyAlignment="1">
      <alignment horizontal="center" vertical="center" wrapText="1"/>
    </xf>
    <xf numFmtId="169" fontId="21" fillId="0" borderId="8" xfId="0" applyNumberFormat="1" applyFont="1" applyBorder="1" applyAlignment="1">
      <alignment horizontal="center" vertical="center" wrapText="1"/>
    </xf>
    <xf numFmtId="10" fontId="21" fillId="8" borderId="8" xfId="12" applyNumberFormat="1" applyFont="1" applyFill="1" applyBorder="1" applyAlignment="1">
      <alignment horizontal="center" vertical="center" wrapText="1"/>
    </xf>
    <xf numFmtId="169" fontId="21" fillId="0" borderId="9" xfId="0" applyNumberFormat="1" applyFont="1" applyBorder="1" applyAlignment="1">
      <alignment horizontal="center" vertical="center" wrapText="1"/>
    </xf>
    <xf numFmtId="10" fontId="21" fillId="8" borderId="9" xfId="12" applyNumberFormat="1" applyFont="1" applyFill="1" applyBorder="1" applyAlignment="1">
      <alignment horizontal="center" vertical="center" wrapText="1"/>
    </xf>
    <xf numFmtId="0" fontId="12" fillId="0" borderId="8" xfId="0" applyFont="1" applyBorder="1" applyAlignment="1">
      <alignment horizontal="left" vertical="center" wrapText="1" indent="1"/>
    </xf>
    <xf numFmtId="0" fontId="16" fillId="0" borderId="10" xfId="0" applyFont="1" applyBorder="1" applyAlignment="1">
      <alignment horizontal="center" vertical="center" wrapText="1"/>
    </xf>
    <xf numFmtId="0" fontId="23" fillId="0" borderId="8" xfId="0" applyFont="1" applyBorder="1" applyAlignment="1">
      <alignment horizontal="left" vertical="center" wrapText="1" indent="1"/>
    </xf>
    <xf numFmtId="0" fontId="10" fillId="0" borderId="0" xfId="0" applyFont="1" applyAlignment="1">
      <alignment horizontal="left" vertical="center" wrapText="1"/>
    </xf>
    <xf numFmtId="0" fontId="10" fillId="8" borderId="16"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5" fillId="0" borderId="8" xfId="0" applyFont="1" applyBorder="1" applyAlignment="1">
      <alignment horizontal="center"/>
    </xf>
    <xf numFmtId="0" fontId="25" fillId="0" borderId="9" xfId="0" applyFont="1" applyBorder="1" applyAlignment="1">
      <alignment horizontal="center"/>
    </xf>
    <xf numFmtId="0" fontId="23" fillId="0" borderId="9" xfId="0" applyFont="1" applyBorder="1" applyAlignment="1">
      <alignment horizontal="left" vertical="center" wrapText="1" indent="1"/>
    </xf>
    <xf numFmtId="0" fontId="21" fillId="8" borderId="8" xfId="0" applyFont="1" applyFill="1" applyBorder="1" applyAlignment="1">
      <alignment horizontal="center" vertical="center" wrapText="1"/>
    </xf>
    <xf numFmtId="0" fontId="30" fillId="0" borderId="0" xfId="0" applyFont="1"/>
    <xf numFmtId="169" fontId="20" fillId="8" borderId="0" xfId="0" applyNumberFormat="1" applyFont="1" applyFill="1" applyAlignment="1">
      <alignment horizontal="center" vertical="center" wrapText="1"/>
    </xf>
    <xf numFmtId="0" fontId="30" fillId="0" borderId="6" xfId="0" applyFont="1" applyBorder="1"/>
    <xf numFmtId="0" fontId="17" fillId="0" borderId="6" xfId="0" applyFont="1" applyBorder="1" applyAlignment="1">
      <alignment horizontal="center" vertical="center"/>
    </xf>
    <xf numFmtId="0" fontId="16" fillId="0" borderId="7" xfId="0" applyFont="1" applyBorder="1" applyAlignment="1">
      <alignment horizontal="center" vertical="center"/>
    </xf>
    <xf numFmtId="0" fontId="15" fillId="0" borderId="7" xfId="0" applyFont="1" applyBorder="1" applyAlignment="1">
      <alignment vertical="center"/>
    </xf>
    <xf numFmtId="169" fontId="20" fillId="8" borderId="7" xfId="0" applyNumberFormat="1" applyFont="1" applyFill="1" applyBorder="1" applyAlignment="1">
      <alignment horizontal="center" vertical="center" wrapText="1"/>
    </xf>
    <xf numFmtId="169" fontId="21" fillId="8" borderId="8" xfId="0" applyNumberFormat="1" applyFont="1" applyFill="1" applyBorder="1" applyAlignment="1">
      <alignment horizontal="center" vertical="center" wrapText="1"/>
    </xf>
    <xf numFmtId="0" fontId="17" fillId="0" borderId="9" xfId="0" applyFont="1" applyBorder="1" applyAlignment="1">
      <alignment horizontal="center" vertical="center"/>
    </xf>
    <xf numFmtId="0" fontId="10" fillId="0" borderId="9" xfId="0" applyFont="1" applyBorder="1" applyAlignment="1">
      <alignment vertical="center"/>
    </xf>
    <xf numFmtId="169" fontId="21" fillId="8" borderId="9" xfId="0" applyNumberFormat="1" applyFont="1" applyFill="1" applyBorder="1" applyAlignment="1">
      <alignment horizontal="center" vertical="center" wrapText="1"/>
    </xf>
    <xf numFmtId="0" fontId="10" fillId="0" borderId="6" xfId="0" applyFont="1" applyBorder="1" applyAlignment="1">
      <alignment wrapText="1"/>
    </xf>
    <xf numFmtId="167" fontId="10" fillId="0" borderId="6"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wrapText="1"/>
    </xf>
    <xf numFmtId="0" fontId="10" fillId="0" borderId="10" xfId="0" applyFont="1" applyBorder="1" applyAlignment="1">
      <alignment wrapText="1"/>
    </xf>
    <xf numFmtId="0" fontId="10" fillId="0" borderId="5" xfId="0" applyFont="1" applyBorder="1" applyAlignment="1">
      <alignment wrapText="1"/>
    </xf>
    <xf numFmtId="167" fontId="10" fillId="0" borderId="5" xfId="0" applyNumberFormat="1" applyFont="1" applyBorder="1" applyAlignment="1">
      <alignment horizontal="center" vertical="center" wrapText="1"/>
    </xf>
    <xf numFmtId="167" fontId="10" fillId="0" borderId="1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1" fillId="8" borderId="0" xfId="0" applyFont="1" applyFill="1" applyAlignment="1">
      <alignment horizontal="center" vertical="center" wrapText="1"/>
    </xf>
    <xf numFmtId="0" fontId="26" fillId="0" borderId="0" xfId="0" applyFont="1"/>
    <xf numFmtId="0" fontId="20" fillId="8" borderId="0" xfId="2" applyFont="1" applyFill="1">
      <alignment vertical="center"/>
    </xf>
    <xf numFmtId="0" fontId="21" fillId="8" borderId="0" xfId="0" applyFont="1" applyFill="1" applyAlignment="1">
      <alignment horizontal="center" vertical="center" wrapText="1"/>
    </xf>
    <xf numFmtId="169" fontId="15" fillId="8" borderId="0" xfId="0" applyNumberFormat="1" applyFont="1" applyFill="1" applyAlignment="1" applyProtection="1">
      <alignment horizontal="center" vertical="center" wrapText="1"/>
      <protection locked="0"/>
    </xf>
    <xf numFmtId="0" fontId="26" fillId="8" borderId="0" xfId="0" applyFont="1" applyFill="1"/>
    <xf numFmtId="0" fontId="10" fillId="8" borderId="6" xfId="0" applyFont="1" applyFill="1" applyBorder="1" applyAlignment="1">
      <alignment vertical="center" wrapText="1"/>
    </xf>
    <xf numFmtId="0" fontId="21" fillId="8" borderId="6" xfId="0" applyFont="1" applyFill="1" applyBorder="1" applyAlignment="1">
      <alignment horizontal="center" vertical="center" wrapText="1"/>
    </xf>
    <xf numFmtId="49" fontId="21" fillId="8" borderId="7" xfId="0" applyNumberFormat="1" applyFont="1" applyFill="1" applyBorder="1" applyAlignment="1">
      <alignment horizontal="center" vertical="center" wrapText="1"/>
    </xf>
    <xf numFmtId="169" fontId="10" fillId="8" borderId="8" xfId="0" applyNumberFormat="1" applyFont="1" applyFill="1" applyBorder="1" applyAlignment="1" applyProtection="1">
      <alignment horizontal="center" vertical="center" wrapText="1"/>
      <protection locked="0"/>
    </xf>
    <xf numFmtId="165" fontId="21" fillId="8" borderId="8" xfId="2" applyNumberFormat="1" applyFont="1" applyFill="1" applyBorder="1" applyAlignment="1">
      <alignment horizontal="center" vertical="center" wrapText="1"/>
    </xf>
    <xf numFmtId="0" fontId="17" fillId="8" borderId="0" xfId="0" applyFont="1" applyFill="1" applyAlignment="1">
      <alignment horizontal="center" vertical="center" wrapText="1"/>
    </xf>
    <xf numFmtId="165" fontId="10" fillId="11" borderId="7" xfId="0" applyNumberFormat="1" applyFont="1" applyFill="1" applyBorder="1" applyAlignment="1">
      <alignment vertical="center" wrapText="1"/>
    </xf>
    <xf numFmtId="165" fontId="34" fillId="11" borderId="8" xfId="0" applyNumberFormat="1" applyFont="1" applyFill="1" applyBorder="1" applyAlignment="1">
      <alignment vertical="center" wrapText="1"/>
    </xf>
    <xf numFmtId="165" fontId="10" fillId="11" borderId="8" xfId="0" applyNumberFormat="1" applyFont="1" applyFill="1" applyBorder="1" applyAlignment="1">
      <alignment vertical="center" wrapText="1"/>
    </xf>
    <xf numFmtId="165" fontId="10" fillId="11" borderId="9" xfId="0" applyNumberFormat="1" applyFont="1" applyFill="1" applyBorder="1" applyAlignment="1">
      <alignment vertical="center" wrapText="1"/>
    </xf>
    <xf numFmtId="165" fontId="10" fillId="11" borderId="0" xfId="0" applyNumberFormat="1" applyFont="1" applyFill="1" applyAlignment="1">
      <alignment vertical="center" wrapText="1"/>
    </xf>
    <xf numFmtId="0" fontId="10" fillId="11" borderId="8" xfId="0" applyFont="1" applyFill="1" applyBorder="1" applyAlignment="1">
      <alignment vertical="center" wrapText="1"/>
    </xf>
    <xf numFmtId="0" fontId="10" fillId="11" borderId="9" xfId="0" applyFont="1" applyFill="1" applyBorder="1" applyAlignment="1">
      <alignment vertical="center" wrapText="1"/>
    </xf>
    <xf numFmtId="0" fontId="10" fillId="11" borderId="0" xfId="0" applyFont="1" applyFill="1" applyAlignment="1">
      <alignment vertical="center" wrapText="1"/>
    </xf>
    <xf numFmtId="0" fontId="21" fillId="8" borderId="7" xfId="0" applyFont="1" applyFill="1" applyBorder="1" applyAlignment="1">
      <alignment vertical="center"/>
    </xf>
    <xf numFmtId="0" fontId="21" fillId="8" borderId="8" xfId="0" applyFont="1" applyFill="1" applyBorder="1" applyAlignment="1">
      <alignment vertical="center"/>
    </xf>
    <xf numFmtId="0" fontId="10" fillId="8" borderId="8" xfId="0" applyFont="1" applyFill="1" applyBorder="1" applyAlignment="1">
      <alignment vertical="center"/>
    </xf>
    <xf numFmtId="0" fontId="10" fillId="8" borderId="9" xfId="0" applyFont="1" applyFill="1" applyBorder="1" applyAlignment="1">
      <alignment vertical="center"/>
    </xf>
    <xf numFmtId="0" fontId="10" fillId="8" borderId="0" xfId="0" applyFont="1" applyFill="1" applyAlignment="1">
      <alignment horizontal="left" indent="1"/>
    </xf>
    <xf numFmtId="165" fontId="15" fillId="0" borderId="0" xfId="0" applyNumberFormat="1" applyFont="1" applyAlignment="1">
      <alignment horizontal="center" vertical="center" wrapText="1"/>
    </xf>
    <xf numFmtId="0" fontId="21" fillId="0" borderId="7" xfId="0" applyFont="1" applyBorder="1" applyAlignment="1">
      <alignment vertical="center" wrapText="1"/>
    </xf>
    <xf numFmtId="165" fontId="10" fillId="0" borderId="7"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0" fontId="21" fillId="0" borderId="9" xfId="0" applyFont="1" applyBorder="1" applyAlignment="1">
      <alignment vertical="center" wrapText="1"/>
    </xf>
    <xf numFmtId="165" fontId="10" fillId="0" borderId="9" xfId="0" applyNumberFormat="1" applyFont="1" applyBorder="1" applyAlignment="1">
      <alignment horizontal="center" vertical="center" wrapText="1"/>
    </xf>
    <xf numFmtId="0" fontId="34" fillId="0" borderId="0" xfId="0" applyFont="1" applyAlignment="1">
      <alignment horizontal="center" vertical="center"/>
    </xf>
    <xf numFmtId="0" fontId="10" fillId="0" borderId="6" xfId="0" applyFont="1" applyBorder="1" applyAlignment="1">
      <alignment horizontal="center" vertical="center"/>
    </xf>
    <xf numFmtId="0" fontId="22" fillId="0" borderId="0" xfId="0" applyFont="1" applyAlignment="1">
      <alignment horizontal="center" vertical="center" wrapText="1"/>
    </xf>
    <xf numFmtId="167" fontId="15" fillId="5" borderId="0" xfId="0" applyNumberFormat="1" applyFont="1" applyFill="1" applyAlignment="1">
      <alignment horizontal="center" vertical="center" wrapText="1"/>
    </xf>
    <xf numFmtId="10" fontId="15" fillId="5" borderId="0" xfId="0" applyNumberFormat="1" applyFont="1" applyFill="1" applyAlignment="1">
      <alignment horizontal="center" vertical="center" wrapText="1"/>
    </xf>
    <xf numFmtId="3" fontId="10" fillId="5" borderId="7"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167" fontId="10"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xf>
    <xf numFmtId="3" fontId="10" fillId="5" borderId="8" xfId="0" applyNumberFormat="1" applyFont="1" applyFill="1" applyBorder="1" applyAlignment="1">
      <alignment horizontal="center" vertical="center" wrapText="1"/>
    </xf>
    <xf numFmtId="10" fontId="10" fillId="5" borderId="8" xfId="0" applyNumberFormat="1" applyFont="1" applyFill="1" applyBorder="1" applyAlignment="1">
      <alignment horizontal="center" vertical="center" wrapText="1"/>
    </xf>
    <xf numFmtId="0" fontId="20" fillId="0" borderId="9" xfId="0" applyFont="1" applyBorder="1" applyAlignment="1">
      <alignment horizontal="center" vertical="center" wrapText="1"/>
    </xf>
    <xf numFmtId="0" fontId="17" fillId="0" borderId="8" xfId="0" applyFont="1" applyBorder="1" applyAlignment="1">
      <alignment horizontal="center" vertical="top"/>
    </xf>
    <xf numFmtId="167" fontId="15" fillId="5" borderId="9" xfId="0" applyNumberFormat="1" applyFont="1" applyFill="1" applyBorder="1" applyAlignment="1">
      <alignment horizontal="center" vertical="center" wrapText="1"/>
    </xf>
    <xf numFmtId="10" fontId="15" fillId="5" borderId="9" xfId="0" applyNumberFormat="1" applyFont="1" applyFill="1" applyBorder="1" applyAlignment="1">
      <alignment horizontal="center" vertical="center" wrapText="1"/>
    </xf>
    <xf numFmtId="0" fontId="16" fillId="0" borderId="9" xfId="0" applyFont="1" applyBorder="1" applyAlignment="1">
      <alignment horizontal="center" vertical="center"/>
    </xf>
    <xf numFmtId="165" fontId="15" fillId="5" borderId="0" xfId="0" applyNumberFormat="1" applyFont="1" applyFill="1" applyAlignment="1">
      <alignment horizontal="center" vertical="center" wrapText="1"/>
    </xf>
    <xf numFmtId="0" fontId="21" fillId="0" borderId="0" xfId="0" applyFont="1" applyAlignment="1">
      <alignment horizontal="left"/>
    </xf>
    <xf numFmtId="0" fontId="21" fillId="0" borderId="6" xfId="0" applyFont="1" applyBorder="1"/>
    <xf numFmtId="0" fontId="21" fillId="0" borderId="6" xfId="0" applyFont="1" applyBorder="1" applyAlignment="1">
      <alignment vertical="center" wrapText="1"/>
    </xf>
    <xf numFmtId="165" fontId="10" fillId="5" borderId="7" xfId="0" applyNumberFormat="1" applyFont="1" applyFill="1" applyBorder="1" applyAlignment="1">
      <alignment horizontal="center" vertical="center" wrapText="1"/>
    </xf>
    <xf numFmtId="165" fontId="10" fillId="5" borderId="8"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21" fillId="8" borderId="0" xfId="0" applyFont="1" applyFill="1"/>
    <xf numFmtId="0" fontId="20" fillId="8" borderId="0" xfId="0" applyFont="1" applyFill="1"/>
    <xf numFmtId="0" fontId="21" fillId="8" borderId="0" xfId="0" applyFont="1" applyFill="1" applyAlignment="1">
      <alignment horizontal="center" vertical="center"/>
    </xf>
    <xf numFmtId="0" fontId="21" fillId="8" borderId="6" xfId="0" applyFont="1" applyFill="1" applyBorder="1" applyAlignment="1">
      <alignment horizontal="center" vertical="center"/>
    </xf>
    <xf numFmtId="0" fontId="16" fillId="8" borderId="7" xfId="0" applyFont="1" applyFill="1" applyBorder="1" applyAlignment="1">
      <alignment horizontal="center" vertical="center" wrapText="1"/>
    </xf>
    <xf numFmtId="0" fontId="20" fillId="8" borderId="7" xfId="0" applyFont="1" applyFill="1" applyBorder="1" applyAlignment="1">
      <alignment vertical="center" wrapText="1"/>
    </xf>
    <xf numFmtId="165" fontId="21" fillId="11" borderId="7" xfId="0" applyNumberFormat="1" applyFont="1" applyFill="1" applyBorder="1" applyAlignment="1">
      <alignment horizontal="center" vertical="center"/>
    </xf>
    <xf numFmtId="165" fontId="21" fillId="8" borderId="8" xfId="0" applyNumberFormat="1" applyFont="1" applyFill="1" applyBorder="1" applyAlignment="1">
      <alignment horizontal="center" vertical="center"/>
    </xf>
    <xf numFmtId="0" fontId="21" fillId="8" borderId="8" xfId="0" applyFont="1" applyFill="1" applyBorder="1" applyAlignment="1">
      <alignment horizontal="left" vertical="center" wrapText="1" indent="1"/>
    </xf>
    <xf numFmtId="165" fontId="21" fillId="11" borderId="8" xfId="0" applyNumberFormat="1" applyFont="1" applyFill="1" applyBorder="1" applyAlignment="1">
      <alignment horizontal="center" vertical="center"/>
    </xf>
    <xf numFmtId="0" fontId="21" fillId="8" borderId="9" xfId="0" applyFont="1" applyFill="1" applyBorder="1" applyAlignment="1">
      <alignment vertical="center" wrapText="1"/>
    </xf>
    <xf numFmtId="0" fontId="20" fillId="8" borderId="7" xfId="0" applyFont="1" applyFill="1" applyBorder="1" applyAlignment="1">
      <alignment vertical="center"/>
    </xf>
    <xf numFmtId="0" fontId="17" fillId="8" borderId="11" xfId="0" applyFont="1" applyFill="1" applyBorder="1" applyAlignment="1">
      <alignment horizontal="center" vertical="center" wrapText="1"/>
    </xf>
    <xf numFmtId="0" fontId="21" fillId="8" borderId="11" xfId="0" applyFont="1" applyFill="1" applyBorder="1" applyAlignment="1">
      <alignment vertical="center" wrapText="1"/>
    </xf>
    <xf numFmtId="0" fontId="21" fillId="0" borderId="6" xfId="0" applyFont="1" applyBorder="1" applyAlignment="1">
      <alignment vertical="center"/>
    </xf>
    <xf numFmtId="0" fontId="21" fillId="0" borderId="0" xfId="0" applyFont="1" applyAlignment="1">
      <alignment horizontal="left" wrapText="1"/>
    </xf>
    <xf numFmtId="0" fontId="21" fillId="0" borderId="6" xfId="0" applyFont="1" applyBorder="1" applyAlignment="1">
      <alignment horizontal="center"/>
    </xf>
    <xf numFmtId="165" fontId="21" fillId="0" borderId="7" xfId="0" applyNumberFormat="1" applyFont="1" applyBorder="1" applyAlignment="1">
      <alignment horizontal="center" wrapText="1"/>
    </xf>
    <xf numFmtId="165" fontId="21" fillId="0" borderId="8" xfId="0" applyNumberFormat="1" applyFont="1" applyBorder="1" applyAlignment="1">
      <alignment horizontal="center" wrapText="1"/>
    </xf>
    <xf numFmtId="169" fontId="21" fillId="0" borderId="8" xfId="0" applyNumberFormat="1" applyFont="1" applyBorder="1" applyAlignment="1">
      <alignment horizontal="center" wrapText="1"/>
    </xf>
    <xf numFmtId="165" fontId="21" fillId="0" borderId="11" xfId="0" applyNumberFormat="1" applyFont="1" applyBorder="1" applyAlignment="1">
      <alignment horizontal="center" wrapText="1"/>
    </xf>
    <xf numFmtId="0" fontId="21" fillId="0" borderId="8" xfId="0" applyFont="1" applyBorder="1" applyAlignment="1" applyProtection="1">
      <alignment horizontal="left" wrapText="1" indent="1"/>
      <protection locked="0"/>
    </xf>
    <xf numFmtId="0" fontId="21" fillId="0" borderId="8" xfId="0" applyFont="1" applyBorder="1" applyAlignment="1">
      <alignment horizontal="left" indent="1"/>
    </xf>
    <xf numFmtId="0" fontId="21" fillId="0" borderId="11" xfId="0" applyFont="1" applyBorder="1" applyAlignment="1">
      <alignment horizontal="left" indent="1"/>
    </xf>
    <xf numFmtId="0" fontId="21" fillId="0" borderId="10" xfId="0" applyFont="1" applyBorder="1" applyAlignment="1">
      <alignment horizontal="left" wrapText="1"/>
    </xf>
    <xf numFmtId="165" fontId="21" fillId="0" borderId="10" xfId="0" applyNumberFormat="1" applyFont="1" applyBorder="1" applyAlignment="1">
      <alignment horizontal="center" wrapText="1"/>
    </xf>
    <xf numFmtId="169" fontId="21" fillId="0" borderId="10" xfId="0" applyNumberFormat="1" applyFont="1" applyBorder="1" applyAlignment="1">
      <alignment horizontal="center" wrapText="1"/>
    </xf>
    <xf numFmtId="0" fontId="21" fillId="0" borderId="9" xfId="0" applyFont="1" applyBorder="1" applyAlignment="1">
      <alignment horizontal="left" indent="1"/>
    </xf>
    <xf numFmtId="165" fontId="21" fillId="0" borderId="9" xfId="0" applyNumberFormat="1" applyFont="1" applyBorder="1" applyAlignment="1">
      <alignment horizontal="center" wrapText="1"/>
    </xf>
    <xf numFmtId="0" fontId="21" fillId="0" borderId="8" xfId="0" applyFont="1" applyBorder="1" applyAlignment="1">
      <alignment horizontal="left" wrapText="1" indent="1"/>
    </xf>
    <xf numFmtId="0" fontId="16" fillId="0" borderId="4" xfId="0" applyFont="1" applyBorder="1" applyAlignment="1">
      <alignment horizontal="center" vertical="center"/>
    </xf>
    <xf numFmtId="0" fontId="20" fillId="0" borderId="4" xfId="0" applyFont="1" applyBorder="1" applyAlignment="1">
      <alignment horizontal="left" vertical="center"/>
    </xf>
    <xf numFmtId="165" fontId="21" fillId="0" borderId="4" xfId="0" applyNumberFormat="1" applyFont="1" applyBorder="1" applyAlignment="1">
      <alignment horizontal="center" wrapText="1"/>
    </xf>
    <xf numFmtId="169" fontId="21" fillId="0" borderId="4" xfId="0" applyNumberFormat="1" applyFont="1" applyBorder="1" applyAlignment="1">
      <alignment horizontal="center" wrapText="1"/>
    </xf>
    <xf numFmtId="0" fontId="16" fillId="0" borderId="6" xfId="0" applyFont="1" applyBorder="1" applyAlignment="1">
      <alignment horizontal="center"/>
    </xf>
    <xf numFmtId="165" fontId="20" fillId="0" borderId="6" xfId="0" applyNumberFormat="1" applyFont="1" applyBorder="1" applyAlignment="1">
      <alignment horizontal="center" wrapText="1"/>
    </xf>
    <xf numFmtId="0" fontId="20" fillId="0" borderId="6" xfId="0" applyFont="1" applyBorder="1" applyAlignment="1">
      <alignment horizontal="left"/>
    </xf>
    <xf numFmtId="0" fontId="21" fillId="0" borderId="7" xfId="0" applyFont="1" applyBorder="1" applyAlignment="1">
      <alignment horizontal="left"/>
    </xf>
    <xf numFmtId="0" fontId="10" fillId="0" borderId="8" xfId="0" applyFont="1" applyBorder="1" applyAlignment="1">
      <alignment horizontal="left" indent="1"/>
    </xf>
    <xf numFmtId="0" fontId="10" fillId="0" borderId="8" xfId="0" applyFont="1" applyBorder="1" applyAlignment="1">
      <alignment horizontal="left" indent="2"/>
    </xf>
    <xf numFmtId="0" fontId="10" fillId="0" borderId="8" xfId="0" applyFont="1" applyBorder="1" applyAlignment="1">
      <alignment horizontal="left" indent="3"/>
    </xf>
    <xf numFmtId="0" fontId="10" fillId="0" borderId="10" xfId="0" applyFont="1" applyBorder="1"/>
    <xf numFmtId="0" fontId="10" fillId="0" borderId="9" xfId="0" applyFont="1" applyBorder="1" applyAlignment="1">
      <alignment horizontal="left" indent="1"/>
    </xf>
    <xf numFmtId="0" fontId="10" fillId="0" borderId="11" xfId="0" applyFont="1" applyBorder="1" applyAlignment="1">
      <alignment horizontal="left" indent="1"/>
    </xf>
    <xf numFmtId="0" fontId="15" fillId="0" borderId="0" xfId="0" applyFont="1" applyAlignment="1">
      <alignment horizontal="left" vertical="center"/>
    </xf>
    <xf numFmtId="0" fontId="35" fillId="0" borderId="0" xfId="0" applyFont="1" applyAlignment="1">
      <alignment horizontal="left" vertical="center"/>
    </xf>
    <xf numFmtId="49" fontId="17" fillId="0" borderId="0" xfId="10" applyNumberFormat="1" applyFont="1" applyAlignment="1">
      <alignment horizontal="center" vertical="center" wrapText="1"/>
    </xf>
    <xf numFmtId="49" fontId="17" fillId="0" borderId="0" xfId="10" quotePrefix="1" applyNumberFormat="1" applyFont="1" applyAlignment="1">
      <alignment horizontal="center" vertical="center" wrapText="1"/>
    </xf>
    <xf numFmtId="0" fontId="21" fillId="0" borderId="6" xfId="10" applyFont="1" applyBorder="1" applyAlignment="1">
      <alignment horizontal="center" vertical="center" wrapText="1"/>
    </xf>
    <xf numFmtId="0" fontId="17" fillId="0" borderId="7" xfId="10" applyFont="1" applyBorder="1" applyAlignment="1">
      <alignment horizontal="center" vertical="center" wrapText="1"/>
    </xf>
    <xf numFmtId="0" fontId="21" fillId="0" borderId="7" xfId="10" applyFont="1" applyBorder="1" applyAlignment="1">
      <alignment horizontal="left" vertical="center" wrapText="1"/>
    </xf>
    <xf numFmtId="167" fontId="10" fillId="0" borderId="7" xfId="0" applyNumberFormat="1" applyFont="1" applyBorder="1" applyAlignment="1">
      <alignment horizontal="center" vertical="center" wrapText="1"/>
    </xf>
    <xf numFmtId="0" fontId="17" fillId="0" borderId="8" xfId="10" applyFont="1" applyBorder="1" applyAlignment="1">
      <alignment horizontal="center" vertical="center" wrapText="1"/>
    </xf>
    <xf numFmtId="0" fontId="21" fillId="0" borderId="8" xfId="10" applyFont="1" applyBorder="1" applyAlignment="1">
      <alignment vertical="center" wrapText="1"/>
    </xf>
    <xf numFmtId="0" fontId="29" fillId="0" borderId="8" xfId="10" applyFont="1" applyBorder="1" applyAlignment="1">
      <alignment horizontal="left" vertical="center" wrapText="1" indent="2"/>
    </xf>
    <xf numFmtId="0" fontId="21" fillId="11" borderId="8" xfId="10" applyFont="1" applyFill="1" applyBorder="1" applyAlignment="1">
      <alignment horizontal="center" vertical="center" wrapText="1"/>
    </xf>
    <xf numFmtId="0" fontId="21" fillId="11" borderId="8" xfId="10" applyFont="1" applyFill="1" applyBorder="1" applyAlignment="1">
      <alignment wrapText="1"/>
    </xf>
    <xf numFmtId="0" fontId="21" fillId="11" borderId="8" xfId="10" applyFont="1" applyFill="1" applyBorder="1"/>
    <xf numFmtId="0" fontId="17" fillId="0" borderId="11" xfId="10" quotePrefix="1" applyFont="1" applyBorder="1" applyAlignment="1">
      <alignment horizontal="center" vertical="center" wrapText="1"/>
    </xf>
    <xf numFmtId="0" fontId="21" fillId="0" borderId="11" xfId="10" applyFont="1" applyBorder="1" applyAlignment="1">
      <alignment horizontal="left" vertical="center" wrapText="1"/>
    </xf>
    <xf numFmtId="0" fontId="36" fillId="0" borderId="0" xfId="0" applyFont="1"/>
    <xf numFmtId="0" fontId="36" fillId="0" borderId="0" xfId="0" applyFont="1" applyAlignment="1">
      <alignment horizontal="left" wrapText="1"/>
    </xf>
    <xf numFmtId="0" fontId="21"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left" vertical="center" wrapText="1"/>
    </xf>
    <xf numFmtId="3" fontId="21" fillId="0" borderId="0" xfId="0" applyNumberFormat="1" applyFont="1"/>
    <xf numFmtId="0" fontId="17" fillId="0" borderId="24" xfId="0" applyFont="1" applyBorder="1" applyAlignment="1">
      <alignment horizontal="center"/>
    </xf>
    <xf numFmtId="0" fontId="37" fillId="0" borderId="7" xfId="13" applyFont="1" applyBorder="1" applyAlignment="1">
      <alignment wrapText="1"/>
    </xf>
    <xf numFmtId="0" fontId="37" fillId="0" borderId="8" xfId="13" applyFont="1" applyBorder="1" applyAlignment="1">
      <alignment wrapText="1"/>
    </xf>
    <xf numFmtId="0" fontId="21" fillId="0" borderId="0" xfId="0" applyFont="1" applyAlignment="1">
      <alignment horizontal="left" vertical="center"/>
    </xf>
    <xf numFmtId="0" fontId="20" fillId="0" borderId="0" xfId="13" applyFont="1" applyAlignment="1">
      <alignment horizontal="left" vertical="center"/>
    </xf>
    <xf numFmtId="49" fontId="36" fillId="0" borderId="0" xfId="13" applyNumberFormat="1" applyFont="1" applyAlignment="1">
      <alignment horizontal="center" vertical="center" wrapText="1"/>
    </xf>
    <xf numFmtId="49" fontId="21" fillId="0" borderId="6" xfId="13" applyNumberFormat="1" applyFont="1" applyBorder="1" applyAlignment="1">
      <alignment horizontal="center" vertical="center" wrapText="1"/>
    </xf>
    <xf numFmtId="0" fontId="21" fillId="11" borderId="7" xfId="13" applyFont="1" applyFill="1" applyBorder="1" applyAlignment="1">
      <alignment wrapText="1"/>
    </xf>
    <xf numFmtId="0" fontId="21" fillId="8" borderId="7" xfId="13" applyFont="1" applyFill="1" applyBorder="1" applyAlignment="1">
      <alignment horizontal="center" wrapText="1"/>
    </xf>
    <xf numFmtId="0" fontId="21" fillId="8" borderId="8" xfId="13" applyFont="1" applyFill="1" applyBorder="1" applyAlignment="1">
      <alignment horizontal="center" wrapText="1"/>
    </xf>
    <xf numFmtId="0" fontId="21" fillId="11" borderId="8" xfId="13" applyFont="1" applyFill="1" applyBorder="1" applyAlignment="1">
      <alignment horizontal="center" wrapText="1"/>
    </xf>
    <xf numFmtId="0" fontId="20" fillId="11" borderId="8" xfId="13" applyFont="1" applyFill="1" applyBorder="1" applyAlignment="1">
      <alignment horizontal="center" wrapText="1"/>
    </xf>
    <xf numFmtId="3" fontId="20" fillId="11" borderId="8" xfId="13" applyNumberFormat="1" applyFont="1" applyFill="1" applyBorder="1" applyAlignment="1">
      <alignment horizontal="center" wrapText="1"/>
    </xf>
    <xf numFmtId="3" fontId="20" fillId="11" borderId="11" xfId="13" applyNumberFormat="1" applyFont="1" applyFill="1" applyBorder="1" applyAlignment="1">
      <alignment horizontal="center" wrapText="1"/>
    </xf>
    <xf numFmtId="0" fontId="17" fillId="8" borderId="7" xfId="14" applyFont="1" applyFill="1" applyBorder="1" applyAlignment="1">
      <alignment horizontal="center" vertical="center" wrapText="1"/>
    </xf>
    <xf numFmtId="0" fontId="17" fillId="8" borderId="8" xfId="14" applyFont="1" applyFill="1" applyBorder="1" applyAlignment="1">
      <alignment horizontal="center" vertical="center" wrapText="1"/>
    </xf>
    <xf numFmtId="0" fontId="17" fillId="8" borderId="11" xfId="14" applyFont="1" applyFill="1" applyBorder="1" applyAlignment="1">
      <alignment horizontal="center" vertical="center" wrapText="1"/>
    </xf>
    <xf numFmtId="0" fontId="37" fillId="0" borderId="11" xfId="13" applyFont="1" applyBorder="1" applyAlignment="1">
      <alignment wrapText="1"/>
    </xf>
    <xf numFmtId="0" fontId="11" fillId="0" borderId="0" xfId="0" quotePrefix="1" applyFont="1" applyAlignment="1">
      <alignment horizontal="center" vertical="center" wrapText="1"/>
    </xf>
    <xf numFmtId="1" fontId="10" fillId="0" borderId="0" xfId="0" applyNumberFormat="1" applyFont="1"/>
    <xf numFmtId="1" fontId="10" fillId="8" borderId="0" xfId="0" applyNumberFormat="1" applyFont="1" applyFill="1"/>
    <xf numFmtId="0" fontId="16" fillId="8" borderId="7" xfId="0" quotePrefix="1" applyFont="1" applyFill="1" applyBorder="1" applyAlignment="1">
      <alignment horizontal="center" vertical="center"/>
    </xf>
    <xf numFmtId="0" fontId="17" fillId="8" borderId="8" xfId="0" quotePrefix="1" applyFont="1" applyFill="1" applyBorder="1" applyAlignment="1">
      <alignment horizontal="center" vertical="center"/>
    </xf>
    <xf numFmtId="0" fontId="17" fillId="8" borderId="11" xfId="0" applyFont="1" applyFill="1" applyBorder="1" applyAlignment="1">
      <alignment horizontal="center" vertical="center"/>
    </xf>
    <xf numFmtId="0" fontId="13" fillId="8" borderId="7" xfId="0" applyFont="1" applyFill="1" applyBorder="1" applyAlignment="1">
      <alignment vertical="center"/>
    </xf>
    <xf numFmtId="0" fontId="11" fillId="8" borderId="8" xfId="0" applyFont="1" applyFill="1" applyBorder="1" applyAlignment="1">
      <alignment horizontal="left" vertical="center" indent="1"/>
    </xf>
    <xf numFmtId="0" fontId="11" fillId="8" borderId="8" xfId="0" applyFont="1" applyFill="1" applyBorder="1" applyAlignment="1">
      <alignment horizontal="left" vertical="center" indent="2"/>
    </xf>
    <xf numFmtId="0" fontId="11" fillId="8" borderId="11" xfId="0" applyFont="1" applyFill="1" applyBorder="1" applyAlignment="1">
      <alignment horizontal="left" vertical="center" indent="1"/>
    </xf>
    <xf numFmtId="0" fontId="17" fillId="0" borderId="6" xfId="0" quotePrefix="1" applyFont="1" applyBorder="1" applyAlignment="1">
      <alignment horizontal="center" vertical="center" wrapText="1"/>
    </xf>
    <xf numFmtId="0" fontId="11" fillId="0" borderId="0" xfId="0" applyFont="1" applyAlignment="1">
      <alignment horizontal="right" vertical="center" wrapText="1"/>
    </xf>
    <xf numFmtId="0" fontId="11" fillId="11" borderId="0" xfId="0" applyFont="1" applyFill="1" applyAlignment="1">
      <alignment horizontal="center" vertical="center" wrapText="1"/>
    </xf>
    <xf numFmtId="0" fontId="13" fillId="0" borderId="10" xfId="0" applyFont="1" applyBorder="1" applyAlignment="1">
      <alignment vertical="center" wrapText="1"/>
    </xf>
    <xf numFmtId="0" fontId="16"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8" xfId="0" applyFont="1" applyBorder="1" applyAlignment="1">
      <alignment horizontal="left" vertical="center" wrapText="1" indent="2"/>
    </xf>
    <xf numFmtId="0" fontId="16" fillId="0" borderId="9" xfId="0" applyFont="1" applyBorder="1" applyAlignment="1">
      <alignment horizontal="center" vertical="center" wrapText="1"/>
    </xf>
    <xf numFmtId="0" fontId="13" fillId="0" borderId="9" xfId="0" applyFont="1" applyBorder="1" applyAlignment="1">
      <alignment vertical="center" wrapText="1"/>
    </xf>
    <xf numFmtId="0" fontId="11" fillId="11" borderId="9" xfId="0" applyFont="1" applyFill="1" applyBorder="1" applyAlignment="1">
      <alignment horizontal="center" vertical="center" wrapText="1"/>
    </xf>
    <xf numFmtId="167" fontId="15" fillId="0" borderId="9" xfId="0" applyNumberFormat="1" applyFont="1" applyBorder="1" applyAlignment="1">
      <alignment horizontal="center" vertical="center" wrapText="1"/>
    </xf>
    <xf numFmtId="0" fontId="13" fillId="0" borderId="0" xfId="0" applyFont="1" applyAlignment="1">
      <alignment horizontal="justify" vertical="center" wrapText="1"/>
    </xf>
    <xf numFmtId="0" fontId="11" fillId="0" borderId="6" xfId="0" applyFont="1" applyBorder="1" applyAlignment="1">
      <alignment horizontal="justify" vertical="center" wrapText="1"/>
    </xf>
    <xf numFmtId="0" fontId="21" fillId="8" borderId="7" xfId="0" applyFont="1" applyFill="1" applyBorder="1" applyAlignment="1">
      <alignment horizontal="left" vertical="center" wrapText="1"/>
    </xf>
    <xf numFmtId="169" fontId="21" fillId="8" borderId="7" xfId="0" applyNumberFormat="1" applyFont="1" applyFill="1" applyBorder="1" applyAlignment="1">
      <alignment horizontal="center" vertical="center" wrapText="1"/>
    </xf>
    <xf numFmtId="10" fontId="21" fillId="0" borderId="7" xfId="12" applyNumberFormat="1" applyFont="1" applyFill="1" applyBorder="1" applyAlignment="1">
      <alignment horizontal="center" vertical="center" wrapText="1"/>
    </xf>
    <xf numFmtId="10" fontId="21" fillId="0" borderId="8" xfId="12" applyNumberFormat="1" applyFont="1" applyFill="1" applyBorder="1" applyAlignment="1">
      <alignment horizontal="center" vertical="center" wrapText="1"/>
    </xf>
    <xf numFmtId="169" fontId="20" fillId="8" borderId="11" xfId="0" applyNumberFormat="1" applyFont="1" applyFill="1" applyBorder="1" applyAlignment="1">
      <alignment horizontal="center" vertical="center" wrapText="1"/>
    </xf>
    <xf numFmtId="0" fontId="20" fillId="8" borderId="9" xfId="0" applyFont="1" applyFill="1" applyBorder="1" applyAlignment="1">
      <alignment vertical="center" wrapText="1"/>
    </xf>
    <xf numFmtId="169" fontId="20" fillId="8" borderId="9" xfId="0" applyNumberFormat="1" applyFont="1" applyFill="1" applyBorder="1" applyAlignment="1">
      <alignment horizontal="center" vertical="center" wrapText="1"/>
    </xf>
    <xf numFmtId="10" fontId="15" fillId="0" borderId="9" xfId="12" applyNumberFormat="1" applyFont="1" applyFill="1" applyBorder="1" applyAlignment="1">
      <alignment horizontal="center" vertical="center" wrapText="1"/>
    </xf>
    <xf numFmtId="0" fontId="21" fillId="8" borderId="8" xfId="0" applyFont="1" applyFill="1" applyBorder="1" applyAlignment="1">
      <alignment horizontal="left" vertical="center" wrapText="1" indent="2"/>
    </xf>
    <xf numFmtId="0" fontId="20" fillId="0" borderId="10" xfId="0" applyFont="1" applyBorder="1" applyAlignment="1">
      <alignment horizontal="center" vertical="center"/>
    </xf>
    <xf numFmtId="3" fontId="10" fillId="7" borderId="12" xfId="0" applyNumberFormat="1" applyFont="1" applyFill="1" applyBorder="1" applyAlignment="1">
      <alignment vertical="center" wrapText="1"/>
    </xf>
    <xf numFmtId="0" fontId="15" fillId="5" borderId="9" xfId="0" applyFont="1" applyFill="1" applyBorder="1" applyAlignment="1">
      <alignment vertical="center" wrapText="1"/>
    </xf>
    <xf numFmtId="167" fontId="13" fillId="0" borderId="9" xfId="0" applyNumberFormat="1" applyFont="1" applyBorder="1" applyAlignment="1">
      <alignment horizontal="center" vertical="center" wrapText="1"/>
    </xf>
    <xf numFmtId="0" fontId="11" fillId="0" borderId="24" xfId="0" applyFont="1" applyBorder="1" applyAlignment="1">
      <alignment horizontal="left" vertical="center" wrapText="1" indent="1"/>
    </xf>
    <xf numFmtId="167" fontId="11" fillId="0" borderId="24" xfId="0" applyNumberFormat="1" applyFont="1" applyBorder="1" applyAlignment="1">
      <alignment horizontal="center" vertical="center" wrapText="1"/>
    </xf>
    <xf numFmtId="0" fontId="11" fillId="0" borderId="14" xfId="0" applyFont="1" applyBorder="1" applyAlignment="1">
      <alignment vertical="center" wrapText="1"/>
    </xf>
    <xf numFmtId="0" fontId="11" fillId="0" borderId="14" xfId="0" applyFont="1" applyBorder="1" applyAlignment="1">
      <alignment horizontal="left" vertical="center" wrapText="1" indent="1"/>
    </xf>
    <xf numFmtId="0" fontId="10" fillId="0" borderId="14" xfId="0" applyFont="1" applyBorder="1" applyAlignment="1">
      <alignment horizontal="left" vertical="center" wrapText="1" indent="1"/>
    </xf>
    <xf numFmtId="0" fontId="11" fillId="0" borderId="13" xfId="0" applyFont="1" applyBorder="1" applyAlignment="1">
      <alignment vertical="center" wrapText="1"/>
    </xf>
    <xf numFmtId="14" fontId="11" fillId="0" borderId="6" xfId="0" applyNumberFormat="1" applyFont="1" applyBorder="1" applyAlignment="1">
      <alignment horizontal="center" vertical="center" wrapText="1"/>
    </xf>
    <xf numFmtId="0" fontId="18" fillId="0" borderId="6" xfId="0" applyFont="1" applyBorder="1" applyAlignment="1">
      <alignment vertical="center" wrapText="1"/>
    </xf>
    <xf numFmtId="14" fontId="10" fillId="0" borderId="6" xfId="0" applyNumberFormat="1" applyFont="1" applyBorder="1" applyAlignment="1">
      <alignment horizontal="center" vertical="center" wrapText="1"/>
    </xf>
    <xf numFmtId="0" fontId="15" fillId="0" borderId="6" xfId="0" applyFont="1" applyBorder="1"/>
    <xf numFmtId="3" fontId="20"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justify" vertical="center"/>
    </xf>
    <xf numFmtId="167" fontId="20" fillId="0" borderId="9" xfId="0" applyNumberFormat="1"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9" xfId="0" applyFont="1" applyBorder="1" applyAlignment="1">
      <alignment horizontal="justify" vertical="center" wrapText="1"/>
    </xf>
    <xf numFmtId="10" fontId="21" fillId="0" borderId="9" xfId="0" applyNumberFormat="1" applyFont="1" applyBorder="1" applyAlignment="1">
      <alignment horizontal="center" vertical="center"/>
    </xf>
    <xf numFmtId="0" fontId="25" fillId="0" borderId="9" xfId="0" applyFont="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justify" vertical="justify"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1" fillId="0" borderId="9" xfId="0" applyFont="1" applyBorder="1" applyAlignment="1">
      <alignment horizontal="center" vertical="center" wrapText="1"/>
    </xf>
    <xf numFmtId="167" fontId="11" fillId="0" borderId="6" xfId="0" applyNumberFormat="1" applyFont="1" applyBorder="1" applyAlignment="1">
      <alignment horizontal="center" vertical="center" wrapText="1"/>
    </xf>
    <xf numFmtId="10" fontId="11" fillId="0" borderId="9" xfId="0" applyNumberFormat="1" applyFont="1" applyBorder="1" applyAlignment="1">
      <alignment horizontal="center" vertical="center" wrapText="1"/>
    </xf>
    <xf numFmtId="10" fontId="11" fillId="5" borderId="9" xfId="0" applyNumberFormat="1" applyFont="1" applyFill="1" applyBorder="1" applyAlignment="1">
      <alignment horizontal="center" vertical="center" wrapText="1"/>
    </xf>
    <xf numFmtId="0" fontId="21" fillId="0" borderId="9" xfId="0" applyFont="1" applyBorder="1" applyAlignment="1">
      <alignment horizontal="justify" vertical="center" wrapText="1"/>
    </xf>
    <xf numFmtId="0" fontId="11" fillId="0" borderId="9" xfId="0" applyFont="1" applyBorder="1" applyAlignment="1">
      <alignment horizontal="justify" vertical="center" wrapText="1"/>
    </xf>
    <xf numFmtId="14" fontId="21" fillId="0" borderId="6" xfId="0" applyNumberFormat="1" applyFont="1" applyBorder="1" applyAlignment="1">
      <alignment horizontal="center" vertical="center"/>
    </xf>
    <xf numFmtId="0" fontId="17" fillId="11" borderId="9" xfId="0" applyFont="1" applyFill="1" applyBorder="1" applyAlignment="1">
      <alignment horizontal="center"/>
    </xf>
    <xf numFmtId="0" fontId="21" fillId="11" borderId="9" xfId="0" quotePrefix="1" applyFont="1" applyFill="1" applyBorder="1" applyAlignment="1">
      <alignment wrapText="1"/>
    </xf>
    <xf numFmtId="166" fontId="10" fillId="11" borderId="9" xfId="0" quotePrefix="1" applyNumberFormat="1" applyFont="1" applyFill="1" applyBorder="1" applyAlignment="1">
      <alignment horizontal="center" vertical="center"/>
    </xf>
    <xf numFmtId="0" fontId="17" fillId="11" borderId="9" xfId="0" applyFont="1" applyFill="1" applyBorder="1" applyAlignment="1">
      <alignment horizontal="center" vertical="center"/>
    </xf>
    <xf numFmtId="0" fontId="15" fillId="11" borderId="9" xfId="0" applyFont="1" applyFill="1" applyBorder="1" applyAlignment="1">
      <alignment horizontal="justify" vertical="top"/>
    </xf>
    <xf numFmtId="167" fontId="15" fillId="11" borderId="9" xfId="0" applyNumberFormat="1" applyFont="1" applyFill="1" applyBorder="1" applyAlignment="1">
      <alignment horizontal="center" vertical="center"/>
    </xf>
    <xf numFmtId="0" fontId="17" fillId="11" borderId="6" xfId="0" applyFont="1" applyFill="1" applyBorder="1" applyAlignment="1">
      <alignment horizontal="center" vertical="center"/>
    </xf>
    <xf numFmtId="0" fontId="15" fillId="11" borderId="6" xfId="0" applyFont="1" applyFill="1" applyBorder="1" applyAlignment="1">
      <alignment horizontal="justify" vertical="top"/>
    </xf>
    <xf numFmtId="167" fontId="10" fillId="11" borderId="6" xfId="0" applyNumberFormat="1" applyFont="1" applyFill="1" applyBorder="1" applyAlignment="1">
      <alignment horizontal="center" vertical="center"/>
    </xf>
    <xf numFmtId="167" fontId="15" fillId="11" borderId="6" xfId="0" applyNumberFormat="1" applyFont="1" applyFill="1" applyBorder="1" applyAlignment="1">
      <alignment horizontal="center" vertical="center"/>
    </xf>
    <xf numFmtId="0" fontId="17" fillId="11" borderId="9" xfId="11" applyFont="1" applyFill="1" applyBorder="1" applyAlignment="1">
      <alignment horizontal="center" vertical="center"/>
    </xf>
    <xf numFmtId="0" fontId="21" fillId="11" borderId="9" xfId="11" applyFont="1" applyFill="1" applyBorder="1" applyAlignment="1">
      <alignment horizontal="justify" vertical="top"/>
    </xf>
    <xf numFmtId="167" fontId="10" fillId="11" borderId="9" xfId="0" applyNumberFormat="1" applyFont="1" applyFill="1" applyBorder="1" applyAlignment="1">
      <alignment horizontal="center" vertical="center"/>
    </xf>
    <xf numFmtId="0" fontId="20" fillId="11" borderId="9" xfId="0" applyFont="1" applyFill="1" applyBorder="1" applyAlignment="1">
      <alignment horizontal="justify" vertical="top"/>
    </xf>
    <xf numFmtId="0" fontId="13" fillId="5" borderId="7" xfId="0" applyFont="1" applyFill="1" applyBorder="1" applyAlignment="1">
      <alignment vertical="center" wrapText="1"/>
    </xf>
    <xf numFmtId="167" fontId="10" fillId="0" borderId="7" xfId="0" quotePrefix="1" applyNumberFormat="1" applyFont="1" applyBorder="1" applyAlignment="1">
      <alignment horizontal="center" vertical="center" wrapText="1"/>
    </xf>
    <xf numFmtId="167" fontId="10" fillId="0" borderId="8" xfId="0" quotePrefix="1" applyNumberFormat="1" applyFont="1" applyBorder="1" applyAlignment="1">
      <alignment horizontal="center" vertical="center"/>
    </xf>
    <xf numFmtId="0" fontId="10" fillId="0" borderId="6" xfId="0" applyFont="1" applyBorder="1" applyAlignment="1">
      <alignment horizontal="center" wrapText="1"/>
    </xf>
    <xf numFmtId="0" fontId="15" fillId="0" borderId="6" xfId="0" applyFont="1" applyBorder="1" applyAlignment="1">
      <alignment vertical="center"/>
    </xf>
    <xf numFmtId="0" fontId="11" fillId="5" borderId="6" xfId="0" applyFont="1" applyFill="1" applyBorder="1" applyAlignment="1">
      <alignment vertical="center" wrapText="1"/>
    </xf>
    <xf numFmtId="167" fontId="10" fillId="11" borderId="7" xfId="0" applyNumberFormat="1" applyFont="1" applyFill="1" applyBorder="1" applyAlignment="1">
      <alignment horizontal="center" vertical="center" wrapText="1"/>
    </xf>
    <xf numFmtId="0" fontId="11" fillId="0" borderId="24" xfId="0" applyFont="1" applyBorder="1" applyAlignment="1">
      <alignment vertical="center" wrapText="1"/>
    </xf>
    <xf numFmtId="167" fontId="11" fillId="11" borderId="24" xfId="0" applyNumberFormat="1" applyFont="1" applyFill="1" applyBorder="1" applyAlignment="1">
      <alignment horizontal="center" vertical="center" wrapText="1"/>
    </xf>
    <xf numFmtId="0" fontId="11" fillId="8" borderId="0" xfId="0" applyFont="1" applyFill="1" applyAlignment="1">
      <alignment vertical="center" wrapText="1"/>
    </xf>
    <xf numFmtId="49" fontId="10" fillId="8" borderId="0" xfId="0" applyNumberFormat="1" applyFont="1" applyFill="1" applyAlignment="1">
      <alignment horizontal="center" vertical="center" wrapText="1"/>
    </xf>
    <xf numFmtId="49" fontId="21" fillId="8" borderId="0" xfId="0" applyNumberFormat="1" applyFont="1" applyFill="1" applyAlignment="1">
      <alignment horizontal="center" vertical="center" wrapText="1"/>
    </xf>
    <xf numFmtId="0" fontId="21" fillId="0" borderId="33" xfId="0" applyFont="1" applyBorder="1" applyAlignment="1">
      <alignment horizontal="center" vertical="center" wrapText="1"/>
    </xf>
    <xf numFmtId="0" fontId="10" fillId="0" borderId="33" xfId="0" applyFont="1" applyBorder="1" applyAlignment="1">
      <alignment horizontal="center" vertical="center" wrapText="1"/>
    </xf>
    <xf numFmtId="10" fontId="15" fillId="8" borderId="9" xfId="0" applyNumberFormat="1" applyFont="1" applyFill="1" applyBorder="1" applyAlignment="1">
      <alignment horizontal="center" vertical="center" wrapText="1"/>
    </xf>
    <xf numFmtId="167" fontId="15" fillId="8" borderId="9" xfId="0" applyNumberFormat="1" applyFont="1" applyFill="1" applyBorder="1" applyAlignment="1">
      <alignment horizontal="center" vertical="center" wrapText="1"/>
    </xf>
    <xf numFmtId="0" fontId="15" fillId="8" borderId="9" xfId="0" applyFont="1" applyFill="1" applyBorder="1" applyAlignment="1">
      <alignment horizontal="center" vertical="center" wrapText="1"/>
    </xf>
    <xf numFmtId="170" fontId="21" fillId="8" borderId="7" xfId="13" applyNumberFormat="1" applyFont="1" applyFill="1" applyBorder="1" applyAlignment="1">
      <alignment horizontal="center" wrapText="1"/>
    </xf>
    <xf numFmtId="170" fontId="21" fillId="8" borderId="8" xfId="13" applyNumberFormat="1" applyFont="1" applyFill="1" applyBorder="1" applyAlignment="1">
      <alignment horizontal="center" wrapText="1"/>
    </xf>
    <xf numFmtId="167" fontId="10" fillId="8" borderId="8" xfId="0" applyNumberFormat="1" applyFont="1" applyFill="1" applyBorder="1" applyAlignment="1">
      <alignment vertical="center" wrapText="1"/>
    </xf>
    <xf numFmtId="0" fontId="17" fillId="0" borderId="0" xfId="0" applyFont="1" applyAlignment="1">
      <alignment horizontal="right" vertical="center" wrapText="1"/>
    </xf>
    <xf numFmtId="0" fontId="10" fillId="8" borderId="6" xfId="0" applyFont="1" applyFill="1" applyBorder="1" applyAlignment="1">
      <alignment horizontal="right" vertical="center" wrapText="1"/>
    </xf>
    <xf numFmtId="0" fontId="10" fillId="0" borderId="0" xfId="0" applyFont="1" applyAlignment="1">
      <alignment horizontal="right" vertical="center"/>
    </xf>
    <xf numFmtId="167" fontId="21" fillId="0" borderId="0" xfId="0" applyNumberFormat="1" applyFont="1" applyAlignment="1">
      <alignment horizontal="right" vertical="center"/>
    </xf>
    <xf numFmtId="49" fontId="21" fillId="0" borderId="0" xfId="0" applyNumberFormat="1" applyFont="1" applyAlignment="1">
      <alignment horizontal="right" vertical="center"/>
    </xf>
    <xf numFmtId="167" fontId="13" fillId="5" borderId="7" xfId="0" applyNumberFormat="1" applyFont="1" applyFill="1" applyBorder="1" applyAlignment="1">
      <alignment horizontal="center" vertical="center"/>
    </xf>
    <xf numFmtId="167" fontId="11" fillId="5" borderId="8" xfId="0" applyNumberFormat="1" applyFont="1" applyFill="1" applyBorder="1" applyAlignment="1">
      <alignment horizontal="center" vertical="center"/>
    </xf>
    <xf numFmtId="167" fontId="11" fillId="5" borderId="9" xfId="0" applyNumberFormat="1" applyFont="1" applyFill="1" applyBorder="1" applyAlignment="1">
      <alignment horizontal="center" vertical="center"/>
    </xf>
    <xf numFmtId="167" fontId="13" fillId="5" borderId="0" xfId="0" applyNumberFormat="1" applyFont="1" applyFill="1" applyAlignment="1">
      <alignment horizontal="center" vertical="center"/>
    </xf>
    <xf numFmtId="0" fontId="11" fillId="8" borderId="0" xfId="0" applyFont="1" applyFill="1"/>
    <xf numFmtId="0" fontId="13" fillId="8" borderId="0" xfId="0" applyFont="1" applyFill="1" applyAlignment="1">
      <alignment wrapText="1"/>
    </xf>
    <xf numFmtId="0" fontId="15" fillId="8" borderId="0" xfId="0" applyFont="1" applyFill="1" applyAlignment="1">
      <alignment wrapText="1"/>
    </xf>
    <xf numFmtId="0" fontId="40" fillId="8" borderId="0" xfId="9" applyFont="1" applyFill="1" applyBorder="1" applyAlignment="1">
      <alignment vertical="center" wrapText="1"/>
    </xf>
    <xf numFmtId="0" fontId="40" fillId="8" borderId="0" xfId="9" applyFont="1" applyFill="1" applyBorder="1"/>
    <xf numFmtId="0" fontId="40" fillId="8" borderId="0" xfId="9" applyFont="1" applyFill="1" applyBorder="1" applyAlignment="1">
      <alignment vertical="center"/>
    </xf>
    <xf numFmtId="0" fontId="10" fillId="8" borderId="0" xfId="0" applyFont="1" applyFill="1" applyAlignment="1">
      <alignment vertical="center"/>
    </xf>
    <xf numFmtId="0" fontId="10" fillId="8" borderId="0" xfId="0" applyFont="1" applyFill="1" applyAlignment="1">
      <alignment horizontal="left"/>
    </xf>
    <xf numFmtId="49" fontId="29" fillId="0" borderId="0" xfId="0" applyNumberFormat="1" applyFont="1" applyAlignment="1">
      <alignment horizontal="left" vertical="center" wrapText="1"/>
    </xf>
    <xf numFmtId="49" fontId="29" fillId="0" borderId="0" xfId="0" applyNumberFormat="1" applyFont="1" applyAlignment="1">
      <alignment horizontal="left" vertical="center"/>
    </xf>
    <xf numFmtId="0" fontId="42" fillId="0" borderId="0" xfId="0" applyFont="1"/>
    <xf numFmtId="167" fontId="11" fillId="0" borderId="38" xfId="0" applyNumberFormat="1" applyFont="1" applyBorder="1" applyAlignment="1">
      <alignment horizontal="center" vertical="center" wrapText="1"/>
    </xf>
    <xf numFmtId="167" fontId="11" fillId="0" borderId="22" xfId="0" applyNumberFormat="1" applyFont="1" applyBorder="1" applyAlignment="1">
      <alignment horizontal="center" vertical="center" wrapText="1"/>
    </xf>
    <xf numFmtId="3" fontId="11" fillId="11" borderId="22" xfId="0" applyNumberFormat="1" applyFont="1" applyFill="1" applyBorder="1" applyAlignment="1">
      <alignment vertical="center" wrapText="1"/>
    </xf>
    <xf numFmtId="3" fontId="11" fillId="11" borderId="39" xfId="0" applyNumberFormat="1" applyFont="1" applyFill="1" applyBorder="1" applyAlignment="1">
      <alignment vertical="center" wrapText="1"/>
    </xf>
    <xf numFmtId="167" fontId="13" fillId="0" borderId="16" xfId="0" applyNumberFormat="1" applyFont="1" applyBorder="1" applyAlignment="1">
      <alignment horizontal="center" vertical="center" wrapText="1"/>
    </xf>
    <xf numFmtId="167" fontId="11" fillId="11" borderId="10" xfId="0" applyNumberFormat="1" applyFont="1" applyFill="1" applyBorder="1" applyAlignment="1">
      <alignment horizontal="center" vertical="center" wrapText="1"/>
    </xf>
    <xf numFmtId="167" fontId="11" fillId="11" borderId="9" xfId="0" applyNumberFormat="1" applyFont="1" applyFill="1" applyBorder="1" applyAlignment="1">
      <alignment horizontal="center" vertical="center" wrapText="1"/>
    </xf>
    <xf numFmtId="167" fontId="11" fillId="11" borderId="6" xfId="0" applyNumberFormat="1" applyFont="1" applyFill="1" applyBorder="1" applyAlignment="1">
      <alignment horizontal="center" vertical="center" wrapText="1"/>
    </xf>
    <xf numFmtId="10" fontId="11" fillId="11" borderId="10" xfId="0" applyNumberFormat="1" applyFont="1" applyFill="1" applyBorder="1" applyAlignment="1">
      <alignment horizontal="center" vertical="center" wrapText="1"/>
    </xf>
    <xf numFmtId="10" fontId="11" fillId="11" borderId="8" xfId="0" applyNumberFormat="1" applyFont="1" applyFill="1" applyBorder="1" applyAlignment="1">
      <alignment horizontal="center" vertical="center" wrapText="1"/>
    </xf>
    <xf numFmtId="10" fontId="11" fillId="11" borderId="9" xfId="0" applyNumberFormat="1" applyFont="1" applyFill="1" applyBorder="1" applyAlignment="1">
      <alignment horizontal="center" vertical="center" wrapText="1"/>
    </xf>
    <xf numFmtId="3" fontId="11" fillId="11" borderId="10" xfId="0" applyNumberFormat="1" applyFont="1" applyFill="1" applyBorder="1" applyAlignment="1">
      <alignment horizontal="center" vertical="center" wrapText="1"/>
    </xf>
    <xf numFmtId="0" fontId="16" fillId="9" borderId="7" xfId="0" applyFont="1" applyFill="1" applyBorder="1" applyAlignment="1">
      <alignment horizontal="center" vertical="center" wrapText="1"/>
    </xf>
    <xf numFmtId="0" fontId="13" fillId="9" borderId="7" xfId="0" applyFont="1" applyFill="1" applyBorder="1" applyAlignment="1">
      <alignment vertical="center" wrapText="1"/>
    </xf>
    <xf numFmtId="0" fontId="11" fillId="0" borderId="8" xfId="0" applyFont="1" applyBorder="1" applyAlignment="1">
      <alignment horizontal="left" vertical="center" wrapText="1"/>
    </xf>
    <xf numFmtId="171" fontId="13" fillId="0" borderId="7" xfId="0" applyNumberFormat="1" applyFont="1" applyBorder="1" applyAlignment="1">
      <alignment horizontal="center" wrapText="1"/>
    </xf>
    <xf numFmtId="171" fontId="13" fillId="0" borderId="7" xfId="0" applyNumberFormat="1" applyFont="1" applyBorder="1" applyAlignment="1">
      <alignment horizontal="center" vertical="center" wrapText="1"/>
    </xf>
    <xf numFmtId="171" fontId="13" fillId="0" borderId="8" xfId="0" applyNumberFormat="1" applyFont="1" applyBorder="1" applyAlignment="1">
      <alignment horizontal="center" wrapText="1"/>
    </xf>
    <xf numFmtId="171" fontId="13" fillId="0" borderId="8" xfId="0" applyNumberFormat="1" applyFont="1" applyBorder="1" applyAlignment="1">
      <alignment horizontal="center" vertical="center" wrapText="1"/>
    </xf>
    <xf numFmtId="171" fontId="11" fillId="0" borderId="8" xfId="0" applyNumberFormat="1" applyFont="1" applyBorder="1" applyAlignment="1">
      <alignment horizontal="center" wrapText="1"/>
    </xf>
    <xf numFmtId="171" fontId="11" fillId="11" borderId="8" xfId="0" applyNumberFormat="1" applyFont="1" applyFill="1" applyBorder="1" applyAlignment="1">
      <alignment horizontal="center" vertical="center" wrapText="1"/>
    </xf>
    <xf numFmtId="171" fontId="13" fillId="0" borderId="11" xfId="0" applyNumberFormat="1" applyFont="1" applyBorder="1" applyAlignment="1">
      <alignment horizontal="center" wrapText="1"/>
    </xf>
    <xf numFmtId="171" fontId="13" fillId="0" borderId="11" xfId="0" applyNumberFormat="1" applyFont="1" applyBorder="1" applyAlignment="1">
      <alignment horizontal="center" vertical="center" wrapText="1"/>
    </xf>
    <xf numFmtId="10" fontId="20" fillId="11" borderId="11" xfId="0" applyNumberFormat="1" applyFont="1" applyFill="1" applyBorder="1" applyAlignment="1">
      <alignment horizontal="center" vertical="center" wrapText="1"/>
    </xf>
    <xf numFmtId="10" fontId="20" fillId="8" borderId="9" xfId="12" applyNumberFormat="1" applyFont="1" applyFill="1" applyBorder="1" applyAlignment="1">
      <alignment horizontal="center" vertical="center" wrapText="1"/>
    </xf>
    <xf numFmtId="167" fontId="10" fillId="11" borderId="11" xfId="0" applyNumberFormat="1" applyFont="1" applyFill="1" applyBorder="1" applyAlignment="1">
      <alignment horizontal="center" vertical="center" wrapText="1"/>
    </xf>
    <xf numFmtId="10" fontId="10" fillId="0" borderId="0" xfId="0" applyNumberFormat="1" applyFont="1" applyAlignment="1">
      <alignment horizontal="center"/>
    </xf>
    <xf numFmtId="10" fontId="10" fillId="11" borderId="0" xfId="0" applyNumberFormat="1" applyFont="1" applyFill="1" applyAlignment="1">
      <alignment horizontal="center"/>
    </xf>
    <xf numFmtId="172" fontId="20" fillId="8" borderId="11" xfId="0" applyNumberFormat="1" applyFont="1" applyFill="1" applyBorder="1" applyAlignment="1">
      <alignment horizontal="center" vertical="center" wrapText="1"/>
    </xf>
    <xf numFmtId="167" fontId="21" fillId="8" borderId="7" xfId="0" applyNumberFormat="1" applyFont="1" applyFill="1" applyBorder="1" applyAlignment="1">
      <alignment horizontal="center" vertical="center" wrapText="1"/>
    </xf>
    <xf numFmtId="10" fontId="2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wrapText="1"/>
    </xf>
    <xf numFmtId="10" fontId="21" fillId="8" borderId="9" xfId="0" applyNumberFormat="1" applyFont="1" applyFill="1" applyBorder="1" applyAlignment="1">
      <alignment horizontal="center" vertical="center" wrapText="1"/>
    </xf>
    <xf numFmtId="167" fontId="21" fillId="8" borderId="0" xfId="0" applyNumberFormat="1" applyFont="1" applyFill="1" applyAlignment="1">
      <alignment horizontal="center" vertical="center" wrapText="1"/>
    </xf>
    <xf numFmtId="10" fontId="21" fillId="8" borderId="0" xfId="0" applyNumberFormat="1" applyFont="1" applyFill="1" applyAlignment="1">
      <alignment horizontal="center" vertical="center" wrapText="1"/>
    </xf>
    <xf numFmtId="10" fontId="21" fillId="8" borderId="7" xfId="0" applyNumberFormat="1" applyFont="1" applyFill="1" applyBorder="1" applyAlignment="1">
      <alignment horizontal="center" vertical="center" wrapText="1"/>
    </xf>
    <xf numFmtId="10" fontId="21" fillId="0" borderId="8" xfId="0" applyNumberFormat="1" applyFont="1" applyBorder="1" applyAlignment="1">
      <alignment horizontal="center" vertical="center" wrapText="1"/>
    </xf>
    <xf numFmtId="10" fontId="21" fillId="0" borderId="9" xfId="0" applyNumberFormat="1" applyFont="1" applyBorder="1" applyAlignment="1">
      <alignment horizontal="center" vertical="center" wrapText="1"/>
    </xf>
    <xf numFmtId="10" fontId="21" fillId="0" borderId="0" xfId="0" applyNumberFormat="1" applyFont="1" applyAlignment="1">
      <alignment horizontal="center" vertical="center" wrapText="1"/>
    </xf>
    <xf numFmtId="167" fontId="43" fillId="0" borderId="8" xfId="0" applyNumberFormat="1" applyFont="1" applyBorder="1" applyAlignment="1">
      <alignment horizontal="center" vertical="center" wrapText="1"/>
    </xf>
    <xf numFmtId="0" fontId="44" fillId="8" borderId="0" xfId="0" applyFont="1" applyFill="1"/>
    <xf numFmtId="0" fontId="44" fillId="8" borderId="0" xfId="0" applyFont="1" applyFill="1" applyAlignment="1">
      <alignment horizontal="center" vertical="center"/>
    </xf>
    <xf numFmtId="0" fontId="15" fillId="8" borderId="0" xfId="0" applyFont="1" applyFill="1" applyAlignment="1">
      <alignment horizontal="center"/>
    </xf>
    <xf numFmtId="169" fontId="10" fillId="11" borderId="8" xfId="0" applyNumberFormat="1" applyFont="1" applyFill="1" applyBorder="1" applyAlignment="1" applyProtection="1">
      <alignment horizontal="center" vertical="center" wrapText="1"/>
      <protection locked="0"/>
    </xf>
    <xf numFmtId="0" fontId="10" fillId="8" borderId="9" xfId="0" applyFont="1" applyFill="1" applyBorder="1" applyAlignment="1">
      <alignment horizontal="left"/>
    </xf>
    <xf numFmtId="167" fontId="11" fillId="11" borderId="14" xfId="0" applyNumberFormat="1" applyFont="1" applyFill="1" applyBorder="1" applyAlignment="1">
      <alignment horizontal="center" vertical="center" wrapText="1"/>
    </xf>
    <xf numFmtId="167" fontId="11" fillId="11" borderId="13" xfId="0" applyNumberFormat="1" applyFont="1" applyFill="1" applyBorder="1" applyAlignment="1">
      <alignment horizontal="center" vertical="center" wrapText="1"/>
    </xf>
    <xf numFmtId="174" fontId="21" fillId="0" borderId="7" xfId="12" applyNumberFormat="1" applyFont="1" applyFill="1" applyBorder="1" applyAlignment="1">
      <alignment horizontal="center" vertical="center" wrapText="1"/>
    </xf>
    <xf numFmtId="174" fontId="21" fillId="0" borderId="8" xfId="12" applyNumberFormat="1" applyFont="1" applyFill="1" applyBorder="1" applyAlignment="1">
      <alignment horizontal="center" vertical="center" wrapText="1"/>
    </xf>
    <xf numFmtId="174" fontId="20" fillId="8" borderId="9" xfId="12" applyNumberFormat="1" applyFont="1" applyFill="1" applyBorder="1" applyAlignment="1">
      <alignment horizontal="center" vertical="center" wrapText="1"/>
    </xf>
    <xf numFmtId="174" fontId="20" fillId="11" borderId="11" xfId="0" applyNumberFormat="1" applyFont="1" applyFill="1" applyBorder="1" applyAlignment="1">
      <alignment horizontal="center" vertical="center" wrapText="1"/>
    </xf>
    <xf numFmtId="174" fontId="10" fillId="8" borderId="7" xfId="12" applyNumberFormat="1" applyFont="1" applyFill="1" applyBorder="1" applyAlignment="1">
      <alignment horizontal="center" vertical="center" wrapText="1"/>
    </xf>
    <xf numFmtId="174" fontId="10" fillId="8" borderId="8" xfId="12" applyNumberFormat="1" applyFont="1" applyFill="1" applyBorder="1" applyAlignment="1">
      <alignment horizontal="center" vertical="center" wrapText="1"/>
    </xf>
    <xf numFmtId="174" fontId="10" fillId="8" borderId="7" xfId="0" applyNumberFormat="1" applyFont="1" applyFill="1" applyBorder="1" applyAlignment="1">
      <alignment horizontal="center" vertical="center" wrapText="1"/>
    </xf>
    <xf numFmtId="174" fontId="10" fillId="8" borderId="8" xfId="0" applyNumberFormat="1" applyFont="1" applyFill="1" applyBorder="1" applyAlignment="1">
      <alignment horizontal="center" vertical="center" wrapText="1"/>
    </xf>
    <xf numFmtId="174" fontId="10" fillId="8" borderId="9" xfId="0" applyNumberFormat="1" applyFont="1" applyFill="1" applyBorder="1" applyAlignment="1">
      <alignment horizontal="center" vertical="center" wrapText="1"/>
    </xf>
    <xf numFmtId="175" fontId="21" fillId="0" borderId="7" xfId="12" applyNumberFormat="1" applyFont="1" applyFill="1" applyBorder="1" applyAlignment="1">
      <alignment horizontal="center" vertical="center" wrapText="1"/>
    </xf>
    <xf numFmtId="175" fontId="21" fillId="0" borderId="8" xfId="12" applyNumberFormat="1" applyFont="1" applyFill="1" applyBorder="1" applyAlignment="1">
      <alignment horizontal="center" vertical="center" wrapText="1"/>
    </xf>
    <xf numFmtId="175" fontId="10" fillId="8" borderId="7" xfId="12" applyNumberFormat="1" applyFont="1" applyFill="1" applyBorder="1" applyAlignment="1">
      <alignment horizontal="center" vertical="center" wrapText="1"/>
    </xf>
    <xf numFmtId="175" fontId="10" fillId="8" borderId="8" xfId="12" applyNumberFormat="1" applyFont="1" applyFill="1" applyBorder="1" applyAlignment="1">
      <alignment horizontal="center" vertical="center" wrapText="1"/>
    </xf>
    <xf numFmtId="175" fontId="20" fillId="8" borderId="9" xfId="12" applyNumberFormat="1" applyFont="1" applyFill="1" applyBorder="1" applyAlignment="1">
      <alignment horizontal="center" vertical="center" wrapText="1"/>
    </xf>
    <xf numFmtId="175" fontId="15" fillId="0" borderId="9" xfId="12" applyNumberFormat="1" applyFont="1" applyFill="1" applyBorder="1" applyAlignment="1">
      <alignment horizontal="center" vertical="center" wrapText="1"/>
    </xf>
    <xf numFmtId="175" fontId="20" fillId="8" borderId="11" xfId="0" applyNumberFormat="1" applyFont="1" applyFill="1" applyBorder="1" applyAlignment="1">
      <alignment horizontal="center" vertical="center" wrapText="1"/>
    </xf>
    <xf numFmtId="175" fontId="20" fillId="11" borderId="11" xfId="0" applyNumberFormat="1" applyFont="1" applyFill="1" applyBorder="1" applyAlignment="1">
      <alignment horizontal="center" vertical="center" wrapText="1"/>
    </xf>
    <xf numFmtId="175" fontId="21" fillId="8" borderId="8" xfId="12" applyNumberFormat="1" applyFont="1" applyFill="1" applyBorder="1" applyAlignment="1">
      <alignment horizontal="center" vertical="center" wrapText="1"/>
    </xf>
    <xf numFmtId="175" fontId="21" fillId="8" borderId="9" xfId="12" applyNumberFormat="1" applyFont="1" applyFill="1" applyBorder="1" applyAlignment="1">
      <alignment horizontal="center" vertical="center" wrapText="1"/>
    </xf>
    <xf numFmtId="175" fontId="11" fillId="0" borderId="7" xfId="0" applyNumberFormat="1" applyFont="1" applyBorder="1" applyAlignment="1">
      <alignment horizontal="center" vertical="center" wrapText="1"/>
    </xf>
    <xf numFmtId="175" fontId="11" fillId="0" borderId="8" xfId="0" applyNumberFormat="1" applyFont="1" applyBorder="1" applyAlignment="1">
      <alignment horizontal="center" vertical="center" wrapText="1"/>
    </xf>
    <xf numFmtId="175" fontId="11" fillId="0" borderId="9" xfId="0" applyNumberFormat="1" applyFont="1" applyBorder="1" applyAlignment="1">
      <alignment horizontal="center" vertical="center" wrapText="1"/>
    </xf>
    <xf numFmtId="169" fontId="21" fillId="11" borderId="8" xfId="0" applyNumberFormat="1" applyFont="1" applyFill="1" applyBorder="1" applyAlignment="1">
      <alignment horizontal="center" vertical="center" wrapText="1"/>
    </xf>
    <xf numFmtId="167" fontId="10" fillId="8" borderId="11" xfId="0" applyNumberFormat="1" applyFont="1" applyFill="1" applyBorder="1" applyAlignment="1">
      <alignment horizontal="center" vertical="center" wrapText="1"/>
    </xf>
    <xf numFmtId="176" fontId="10" fillId="0" borderId="8" xfId="0" applyNumberFormat="1" applyFont="1" applyBorder="1" applyAlignment="1">
      <alignment horizontal="center"/>
    </xf>
    <xf numFmtId="176" fontId="10" fillId="0" borderId="11" xfId="0" applyNumberFormat="1" applyFont="1" applyBorder="1" applyAlignment="1">
      <alignment horizontal="center"/>
    </xf>
    <xf numFmtId="167" fontId="21" fillId="0" borderId="10" xfId="0" applyNumberFormat="1" applyFont="1" applyBorder="1" applyAlignment="1">
      <alignment horizontal="center"/>
    </xf>
    <xf numFmtId="177" fontId="11" fillId="0" borderId="10" xfId="0" applyNumberFormat="1" applyFont="1" applyBorder="1" applyAlignment="1">
      <alignment horizontal="center"/>
    </xf>
    <xf numFmtId="49" fontId="21" fillId="8" borderId="8" xfId="13" applyNumberFormat="1" applyFont="1" applyFill="1" applyBorder="1" applyAlignment="1">
      <alignment horizontal="center" vertical="center" wrapText="1"/>
    </xf>
    <xf numFmtId="170" fontId="21" fillId="8" borderId="11" xfId="13" applyNumberFormat="1" applyFont="1" applyFill="1" applyBorder="1" applyAlignment="1">
      <alignment horizontal="center" wrapText="1"/>
    </xf>
    <xf numFmtId="171" fontId="13" fillId="12" borderId="7" xfId="0" applyNumberFormat="1" applyFont="1" applyFill="1" applyBorder="1" applyAlignment="1">
      <alignment horizontal="center" wrapText="1"/>
    </xf>
    <xf numFmtId="171" fontId="11" fillId="11" borderId="7" xfId="0" applyNumberFormat="1" applyFont="1" applyFill="1" applyBorder="1" applyAlignment="1">
      <alignment horizontal="center" vertical="center" wrapText="1"/>
    </xf>
    <xf numFmtId="171" fontId="13" fillId="8" borderId="7" xfId="0" applyNumberFormat="1" applyFont="1" applyFill="1" applyBorder="1" applyAlignment="1">
      <alignment horizontal="center" wrapText="1"/>
    </xf>
    <xf numFmtId="171" fontId="10" fillId="8" borderId="8" xfId="0" applyNumberFormat="1" applyFont="1" applyFill="1" applyBorder="1" applyAlignment="1">
      <alignment horizontal="center" vertical="center" wrapText="1"/>
    </xf>
    <xf numFmtId="171" fontId="11" fillId="12" borderId="8" xfId="0" applyNumberFormat="1" applyFont="1" applyFill="1" applyBorder="1" applyAlignment="1">
      <alignment horizontal="center" wrapText="1"/>
    </xf>
    <xf numFmtId="171" fontId="11" fillId="10" borderId="8" xfId="0" applyNumberFormat="1" applyFont="1" applyFill="1" applyBorder="1" applyAlignment="1">
      <alignment horizontal="center" wrapText="1"/>
    </xf>
    <xf numFmtId="171" fontId="11" fillId="12" borderId="11" xfId="0" applyNumberFormat="1" applyFont="1" applyFill="1" applyBorder="1" applyAlignment="1">
      <alignment horizontal="center" wrapText="1"/>
    </xf>
    <xf numFmtId="171" fontId="10" fillId="8" borderId="11" xfId="0" applyNumberFormat="1" applyFont="1" applyFill="1" applyBorder="1" applyAlignment="1">
      <alignment horizontal="center" vertical="center" wrapText="1"/>
    </xf>
    <xf numFmtId="171" fontId="38" fillId="11" borderId="11" xfId="0"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16" fillId="0" borderId="13" xfId="0" applyFont="1" applyBorder="1" applyAlignment="1">
      <alignment horizontal="center"/>
    </xf>
    <xf numFmtId="0" fontId="13" fillId="0" borderId="13" xfId="0" applyFont="1" applyBorder="1" applyAlignment="1">
      <alignment vertical="center" wrapText="1"/>
    </xf>
    <xf numFmtId="167" fontId="13" fillId="0" borderId="13" xfId="0" applyNumberFormat="1" applyFont="1" applyBorder="1" applyAlignment="1">
      <alignment horizontal="center" vertical="center" wrapText="1"/>
    </xf>
    <xf numFmtId="14" fontId="11" fillId="0" borderId="8" xfId="0" applyNumberFormat="1" applyFont="1" applyBorder="1" applyAlignment="1">
      <alignment horizontal="center" vertical="center" wrapText="1"/>
    </xf>
    <xf numFmtId="167" fontId="11" fillId="0" borderId="8" xfId="0" applyNumberFormat="1" applyFont="1" applyBorder="1" applyAlignment="1">
      <alignment horizontal="center" vertical="center"/>
    </xf>
    <xf numFmtId="167" fontId="10" fillId="11" borderId="10" xfId="0" applyNumberFormat="1" applyFont="1" applyFill="1" applyBorder="1" applyAlignment="1">
      <alignment horizontal="center" vertical="center" wrapText="1"/>
    </xf>
    <xf numFmtId="0" fontId="21" fillId="0" borderId="0" xfId="0" applyFont="1" applyAlignment="1">
      <alignment horizontal="center"/>
    </xf>
    <xf numFmtId="0" fontId="20" fillId="0" borderId="0" xfId="0" applyFont="1" applyAlignment="1">
      <alignment horizontal="center" vertical="center"/>
    </xf>
    <xf numFmtId="0" fontId="21" fillId="0" borderId="11" xfId="0" applyFont="1" applyBorder="1" applyAlignment="1">
      <alignment horizontal="center" vertical="center" wrapText="1"/>
    </xf>
    <xf numFmtId="165" fontId="21" fillId="0" borderId="40" xfId="0" applyNumberFormat="1" applyFont="1" applyBorder="1" applyAlignment="1">
      <alignment horizontal="center" wrapText="1"/>
    </xf>
    <xf numFmtId="165" fontId="21" fillId="0" borderId="19" xfId="0" applyNumberFormat="1" applyFont="1" applyBorder="1" applyAlignment="1">
      <alignment horizontal="center" wrapText="1"/>
    </xf>
    <xf numFmtId="165" fontId="21" fillId="0" borderId="22" xfId="0" applyNumberFormat="1" applyFont="1" applyBorder="1" applyAlignment="1">
      <alignment horizontal="center" wrapText="1"/>
    </xf>
    <xf numFmtId="165" fontId="21" fillId="0" borderId="39" xfId="0" applyNumberFormat="1" applyFont="1" applyBorder="1" applyAlignment="1">
      <alignment horizontal="center" wrapText="1"/>
    </xf>
    <xf numFmtId="165" fontId="21" fillId="0" borderId="41" xfId="0" applyNumberFormat="1" applyFont="1" applyBorder="1" applyAlignment="1">
      <alignment horizontal="center" wrapText="1"/>
    </xf>
    <xf numFmtId="0" fontId="21" fillId="0" borderId="25" xfId="0" applyFont="1" applyBorder="1" applyAlignment="1">
      <alignment horizontal="center" vertical="center" wrapText="1"/>
    </xf>
    <xf numFmtId="0" fontId="21" fillId="0" borderId="42" xfId="0" applyFont="1" applyBorder="1" applyAlignment="1">
      <alignment vertical="center"/>
    </xf>
    <xf numFmtId="0" fontId="20" fillId="0" borderId="40" xfId="0" applyFont="1" applyBorder="1" applyAlignment="1">
      <alignment horizontal="left" vertical="center"/>
    </xf>
    <xf numFmtId="0" fontId="21" fillId="0" borderId="19" xfId="0" applyFont="1" applyBorder="1" applyAlignment="1">
      <alignment horizontal="left" wrapText="1"/>
    </xf>
    <xf numFmtId="0" fontId="21" fillId="0" borderId="22" xfId="0" applyFont="1" applyBorder="1" applyAlignment="1" applyProtection="1">
      <alignment horizontal="left" wrapText="1" indent="1"/>
      <protection locked="0"/>
    </xf>
    <xf numFmtId="0" fontId="21" fillId="0" borderId="22" xfId="0" applyFont="1" applyBorder="1" applyAlignment="1">
      <alignment horizontal="left" indent="1"/>
    </xf>
    <xf numFmtId="0" fontId="21" fillId="0" borderId="39" xfId="0" applyFont="1" applyBorder="1" applyAlignment="1">
      <alignment horizontal="left" indent="1"/>
    </xf>
    <xf numFmtId="0" fontId="21" fillId="0" borderId="22" xfId="0" applyFont="1" applyBorder="1" applyAlignment="1">
      <alignment horizontal="left" wrapText="1" indent="1"/>
    </xf>
    <xf numFmtId="0" fontId="21" fillId="0" borderId="41" xfId="0" applyFont="1" applyBorder="1" applyAlignment="1">
      <alignment horizontal="left" indent="1"/>
    </xf>
    <xf numFmtId="0" fontId="17" fillId="0" borderId="16" xfId="0" applyFont="1" applyBorder="1" applyAlignment="1">
      <alignment horizontal="center"/>
    </xf>
    <xf numFmtId="0" fontId="21" fillId="0" borderId="42" xfId="0" applyFont="1" applyBorder="1" applyAlignment="1">
      <alignment horizontal="center" vertical="center" wrapText="1"/>
    </xf>
    <xf numFmtId="165" fontId="20" fillId="0" borderId="42" xfId="0" applyNumberFormat="1" applyFont="1" applyBorder="1" applyAlignment="1">
      <alignment horizontal="center" wrapText="1"/>
    </xf>
    <xf numFmtId="165" fontId="21" fillId="0" borderId="38" xfId="0" applyNumberFormat="1" applyFont="1" applyBorder="1" applyAlignment="1">
      <alignment horizontal="center" wrapText="1"/>
    </xf>
    <xf numFmtId="0" fontId="21" fillId="0" borderId="16" xfId="0" applyFont="1" applyBorder="1"/>
    <xf numFmtId="0" fontId="21" fillId="0" borderId="42" xfId="0" applyFont="1" applyBorder="1"/>
    <xf numFmtId="0" fontId="20" fillId="0" borderId="42" xfId="0" applyFont="1" applyBorder="1" applyAlignment="1">
      <alignment horizontal="left"/>
    </xf>
    <xf numFmtId="0" fontId="21" fillId="0" borderId="38" xfId="0" applyFont="1" applyBorder="1" applyAlignment="1">
      <alignment horizontal="left"/>
    </xf>
    <xf numFmtId="0" fontId="10" fillId="0" borderId="22" xfId="0" applyFont="1" applyBorder="1" applyAlignment="1">
      <alignment horizontal="left" indent="1"/>
    </xf>
    <xf numFmtId="0" fontId="10" fillId="0" borderId="22" xfId="0" applyFont="1" applyBorder="1" applyAlignment="1">
      <alignment horizontal="left" indent="2"/>
    </xf>
    <xf numFmtId="0" fontId="10" fillId="0" borderId="22" xfId="0" applyFont="1" applyBorder="1" applyAlignment="1">
      <alignment horizontal="left" indent="3"/>
    </xf>
    <xf numFmtId="0" fontId="10" fillId="0" borderId="39" xfId="0" applyFont="1" applyBorder="1" applyAlignment="1">
      <alignment horizontal="left" indent="1"/>
    </xf>
    <xf numFmtId="0" fontId="10" fillId="0" borderId="19" xfId="0" applyFont="1" applyBorder="1"/>
    <xf numFmtId="0" fontId="10" fillId="0" borderId="41" xfId="0" applyFont="1" applyBorder="1" applyAlignment="1">
      <alignment horizontal="left" indent="1"/>
    </xf>
    <xf numFmtId="178" fontId="21" fillId="8" borderId="7" xfId="0" applyNumberFormat="1" applyFont="1" applyFill="1" applyBorder="1" applyAlignment="1">
      <alignment horizontal="center" vertical="center" wrapText="1"/>
    </xf>
    <xf numFmtId="178" fontId="21" fillId="8" borderId="8" xfId="0" applyNumberFormat="1" applyFont="1" applyFill="1" applyBorder="1" applyAlignment="1">
      <alignment horizontal="center" vertical="center" wrapText="1"/>
    </xf>
    <xf numFmtId="178" fontId="20" fillId="8" borderId="9" xfId="0" applyNumberFormat="1" applyFont="1" applyFill="1" applyBorder="1" applyAlignment="1">
      <alignment horizontal="center" vertical="center" wrapText="1"/>
    </xf>
    <xf numFmtId="0" fontId="21" fillId="8" borderId="43" xfId="0" applyFont="1" applyFill="1" applyBorder="1" applyAlignment="1">
      <alignment horizontal="left" vertical="center" wrapText="1"/>
    </xf>
    <xf numFmtId="169" fontId="21" fillId="8" borderId="43" xfId="0" applyNumberFormat="1" applyFont="1" applyFill="1" applyBorder="1" applyAlignment="1">
      <alignment horizontal="center" vertical="center" wrapText="1"/>
    </xf>
    <xf numFmtId="10" fontId="21" fillId="8" borderId="43" xfId="0" applyNumberFormat="1" applyFont="1" applyFill="1" applyBorder="1" applyAlignment="1">
      <alignment horizontal="center" vertical="center" wrapText="1"/>
    </xf>
    <xf numFmtId="10" fontId="15" fillId="0" borderId="0" xfId="0" applyNumberFormat="1" applyFont="1" applyAlignment="1">
      <alignment vertical="center" wrapText="1"/>
    </xf>
    <xf numFmtId="10" fontId="10" fillId="0" borderId="0" xfId="0" applyNumberFormat="1" applyFont="1" applyAlignment="1">
      <alignment vertical="center"/>
    </xf>
    <xf numFmtId="10" fontId="10" fillId="0" borderId="33" xfId="0" applyNumberFormat="1" applyFont="1" applyBorder="1" applyAlignment="1">
      <alignment horizontal="center" vertical="center" wrapText="1"/>
    </xf>
    <xf numFmtId="10" fontId="17" fillId="0" borderId="6"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10" fontId="10" fillId="0" borderId="11"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10" fontId="10" fillId="11" borderId="5" xfId="0" applyNumberFormat="1" applyFont="1" applyFill="1" applyBorder="1" applyAlignment="1">
      <alignment vertical="center" wrapText="1"/>
    </xf>
    <xf numFmtId="10" fontId="10" fillId="11" borderId="0" xfId="0" applyNumberFormat="1" applyFont="1" applyFill="1" applyAlignment="1">
      <alignment vertical="center" wrapText="1"/>
    </xf>
    <xf numFmtId="174" fontId="21" fillId="0" borderId="8" xfId="12" applyNumberFormat="1" applyFont="1" applyBorder="1" applyAlignment="1">
      <alignment horizontal="center" vertical="center" wrapText="1"/>
    </xf>
    <xf numFmtId="174" fontId="21" fillId="0" borderId="7" xfId="12" applyNumberFormat="1" applyFont="1" applyBorder="1" applyAlignment="1">
      <alignment horizontal="center" vertical="center" wrapText="1"/>
    </xf>
    <xf numFmtId="49" fontId="21" fillId="5" borderId="8" xfId="0" applyNumberFormat="1" applyFont="1" applyFill="1" applyBorder="1" applyAlignment="1">
      <alignment horizontal="left" vertical="center"/>
    </xf>
    <xf numFmtId="0" fontId="45" fillId="0" borderId="0" xfId="0" applyFont="1"/>
    <xf numFmtId="14" fontId="10" fillId="8" borderId="0" xfId="0" applyNumberFormat="1" applyFont="1" applyFill="1" applyAlignment="1">
      <alignment horizontal="center"/>
    </xf>
    <xf numFmtId="0" fontId="10" fillId="0" borderId="44" xfId="0" applyFont="1" applyBorder="1" applyAlignment="1">
      <alignment vertical="center" wrapText="1"/>
    </xf>
    <xf numFmtId="0" fontId="11" fillId="0" borderId="45" xfId="0" applyFont="1" applyBorder="1" applyAlignment="1">
      <alignment horizontal="center" vertical="center" wrapText="1"/>
    </xf>
    <xf numFmtId="0" fontId="11" fillId="0" borderId="42" xfId="0" applyFont="1" applyBorder="1" applyAlignment="1">
      <alignment horizontal="center" vertical="center" wrapText="1"/>
    </xf>
    <xf numFmtId="0" fontId="10" fillId="0" borderId="45" xfId="0" applyFont="1" applyBorder="1" applyAlignment="1">
      <alignment horizontal="center" vertical="center" wrapText="1"/>
    </xf>
    <xf numFmtId="0" fontId="10" fillId="8" borderId="45" xfId="0" applyFont="1" applyFill="1" applyBorder="1" applyAlignment="1">
      <alignment horizontal="center" vertical="center" wrapText="1"/>
    </xf>
    <xf numFmtId="0" fontId="10" fillId="0" borderId="42" xfId="0" applyFont="1" applyBorder="1" applyAlignment="1">
      <alignment horizontal="center" vertical="center" wrapText="1"/>
    </xf>
    <xf numFmtId="0" fontId="10" fillId="0" borderId="38" xfId="0" applyFont="1" applyBorder="1" applyAlignment="1">
      <alignment horizontal="left" vertical="center" wrapText="1"/>
    </xf>
    <xf numFmtId="165" fontId="11" fillId="0" borderId="46" xfId="0" applyNumberFormat="1" applyFont="1" applyBorder="1" applyAlignment="1">
      <alignment horizontal="center" vertical="center" wrapText="1"/>
    </xf>
    <xf numFmtId="167" fontId="11" fillId="0" borderId="23" xfId="0" applyNumberFormat="1" applyFont="1" applyBorder="1" applyAlignment="1">
      <alignment horizontal="center" vertical="center" wrapText="1"/>
    </xf>
    <xf numFmtId="179" fontId="11" fillId="0" borderId="7"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0" fontId="10" fillId="0" borderId="22" xfId="0" applyFont="1" applyBorder="1" applyAlignment="1">
      <alignment horizontal="left" vertical="center" wrapText="1" indent="1"/>
    </xf>
    <xf numFmtId="165" fontId="11" fillId="0" borderId="21" xfId="0" applyNumberFormat="1" applyFont="1" applyBorder="1" applyAlignment="1">
      <alignment horizontal="center" vertical="center" wrapText="1"/>
    </xf>
    <xf numFmtId="165" fontId="11" fillId="0" borderId="10" xfId="0" applyNumberFormat="1" applyFont="1" applyBorder="1" applyAlignment="1">
      <alignment horizontal="center" vertical="center" wrapText="1"/>
    </xf>
    <xf numFmtId="165" fontId="11" fillId="0" borderId="19" xfId="0" applyNumberFormat="1" applyFont="1" applyBorder="1" applyAlignment="1">
      <alignment horizontal="center" vertical="center" wrapText="1"/>
    </xf>
    <xf numFmtId="179" fontId="11" fillId="0" borderId="10" xfId="0" applyNumberFormat="1" applyFont="1" applyBorder="1" applyAlignment="1">
      <alignment horizontal="center" vertical="center" wrapText="1"/>
    </xf>
    <xf numFmtId="179" fontId="11" fillId="0" borderId="8" xfId="0" applyNumberFormat="1" applyFont="1" applyBorder="1" applyAlignment="1">
      <alignment horizontal="center" vertical="center" wrapText="1"/>
    </xf>
    <xf numFmtId="0" fontId="10" fillId="5" borderId="22" xfId="0" applyFont="1" applyFill="1" applyBorder="1" applyAlignment="1">
      <alignment horizontal="left" vertical="center" wrapText="1" indent="2"/>
    </xf>
    <xf numFmtId="0" fontId="10" fillId="5" borderId="22" xfId="0" applyFont="1" applyFill="1" applyBorder="1" applyAlignment="1">
      <alignment horizontal="left" vertical="center" wrapText="1" indent="1"/>
    </xf>
    <xf numFmtId="0" fontId="10" fillId="5" borderId="22" xfId="0" applyFont="1" applyFill="1" applyBorder="1" applyAlignment="1">
      <alignment horizontal="left" vertical="center" wrapText="1"/>
    </xf>
    <xf numFmtId="0" fontId="10" fillId="5" borderId="39" xfId="0" applyFont="1" applyFill="1" applyBorder="1" applyAlignment="1">
      <alignment horizontal="left" vertical="center" wrapText="1" indent="1"/>
    </xf>
    <xf numFmtId="167" fontId="11" fillId="0" borderId="47" xfId="0" applyNumberFormat="1" applyFont="1" applyBorder="1" applyAlignment="1">
      <alignment horizontal="center" vertical="center" wrapText="1"/>
    </xf>
    <xf numFmtId="167" fontId="11" fillId="0" borderId="39" xfId="0" applyNumberFormat="1" applyFont="1" applyBorder="1" applyAlignment="1">
      <alignment horizontal="center" vertical="center" wrapText="1"/>
    </xf>
    <xf numFmtId="179" fontId="11" fillId="0" borderId="9" xfId="0" applyNumberFormat="1" applyFont="1" applyBorder="1" applyAlignment="1">
      <alignment horizontal="center" vertical="center" wrapText="1"/>
    </xf>
    <xf numFmtId="49" fontId="25" fillId="5" borderId="0" xfId="0" applyNumberFormat="1" applyFont="1" applyFill="1" applyAlignment="1">
      <alignment horizontal="center" vertical="center"/>
    </xf>
    <xf numFmtId="0" fontId="15" fillId="5" borderId="16" xfId="0" applyFont="1" applyFill="1" applyBorder="1" applyAlignment="1">
      <alignment horizontal="left" vertical="center" wrapText="1"/>
    </xf>
    <xf numFmtId="167" fontId="13" fillId="0" borderId="18" xfId="0" applyNumberFormat="1" applyFont="1" applyBorder="1" applyAlignment="1">
      <alignment horizontal="center" vertical="center" wrapText="1"/>
    </xf>
    <xf numFmtId="179" fontId="13" fillId="0" borderId="0" xfId="0" applyNumberFormat="1" applyFont="1" applyAlignment="1">
      <alignment horizontal="center" vertical="center" wrapText="1"/>
    </xf>
    <xf numFmtId="0" fontId="47" fillId="0" borderId="0" xfId="0" applyFont="1"/>
    <xf numFmtId="49" fontId="25" fillId="5" borderId="11" xfId="0" applyNumberFormat="1" applyFont="1" applyFill="1" applyBorder="1" applyAlignment="1">
      <alignment horizontal="center" vertical="center"/>
    </xf>
    <xf numFmtId="0" fontId="10" fillId="5" borderId="41" xfId="0" applyFont="1" applyFill="1" applyBorder="1" applyAlignment="1">
      <alignment horizontal="left" vertical="center" wrapText="1" indent="1"/>
    </xf>
    <xf numFmtId="167" fontId="11" fillId="0" borderId="50" xfId="0" applyNumberFormat="1" applyFont="1" applyBorder="1" applyAlignment="1">
      <alignment horizontal="center" vertical="center" wrapText="1"/>
    </xf>
    <xf numFmtId="167" fontId="11" fillId="0" borderId="41" xfId="0" applyNumberFormat="1" applyFont="1" applyBorder="1" applyAlignment="1">
      <alignment horizontal="center" vertical="center" wrapText="1"/>
    </xf>
    <xf numFmtId="0" fontId="11" fillId="0" borderId="51" xfId="0" applyFont="1" applyBorder="1" applyAlignment="1">
      <alignment horizontal="center" vertical="center" wrapText="1"/>
    </xf>
    <xf numFmtId="0" fontId="10" fillId="8" borderId="51" xfId="0" applyFont="1" applyFill="1" applyBorder="1" applyAlignment="1">
      <alignment horizontal="center" vertical="center" wrapText="1"/>
    </xf>
    <xf numFmtId="165" fontId="11" fillId="0" borderId="52" xfId="0" applyNumberFormat="1" applyFont="1" applyBorder="1" applyAlignment="1">
      <alignment horizontal="center" vertical="center" wrapText="1"/>
    </xf>
    <xf numFmtId="0" fontId="10" fillId="0" borderId="22" xfId="0" applyFont="1" applyBorder="1" applyAlignment="1">
      <alignment horizontal="left" vertical="center" wrapText="1"/>
    </xf>
    <xf numFmtId="165" fontId="11" fillId="0" borderId="20" xfId="0" applyNumberFormat="1" applyFont="1" applyBorder="1" applyAlignment="1">
      <alignment horizontal="center" vertical="center" wrapText="1"/>
    </xf>
    <xf numFmtId="167" fontId="11" fillId="0" borderId="53" xfId="0" applyNumberFormat="1" applyFont="1" applyBorder="1" applyAlignment="1">
      <alignment horizontal="center" vertical="center" wrapText="1"/>
    </xf>
    <xf numFmtId="0" fontId="10" fillId="5" borderId="41" xfId="0" applyFont="1" applyFill="1" applyBorder="1" applyAlignment="1">
      <alignment horizontal="left" vertical="center" wrapText="1"/>
    </xf>
    <xf numFmtId="167" fontId="11" fillId="0" borderId="54" xfId="0" applyNumberFormat="1" applyFont="1" applyBorder="1" applyAlignment="1">
      <alignment horizontal="center" vertical="center" wrapText="1"/>
    </xf>
    <xf numFmtId="49" fontId="17" fillId="0" borderId="5" xfId="0" applyNumberFormat="1" applyFont="1" applyBorder="1" applyAlignment="1">
      <alignment horizontal="center" vertical="center"/>
    </xf>
    <xf numFmtId="165" fontId="11" fillId="0" borderId="55" xfId="0" applyNumberFormat="1" applyFont="1" applyBorder="1" applyAlignment="1">
      <alignment horizontal="center" vertical="center" wrapText="1"/>
    </xf>
    <xf numFmtId="0" fontId="21" fillId="0" borderId="58" xfId="0" applyFont="1" applyBorder="1" applyAlignment="1">
      <alignment horizontal="center" vertical="center" wrapText="1"/>
    </xf>
    <xf numFmtId="0" fontId="11" fillId="0" borderId="58" xfId="0" applyFont="1" applyBorder="1" applyAlignment="1">
      <alignment horizontal="center" vertical="center" wrapText="1"/>
    </xf>
    <xf numFmtId="179" fontId="11" fillId="0" borderId="11" xfId="0" applyNumberFormat="1" applyFont="1" applyBorder="1" applyAlignment="1">
      <alignment horizontal="center" vertical="center" wrapText="1"/>
    </xf>
    <xf numFmtId="0" fontId="10" fillId="0" borderId="58" xfId="0" applyFont="1" applyBorder="1" applyAlignment="1">
      <alignment horizontal="center" vertical="center" wrapText="1"/>
    </xf>
    <xf numFmtId="0" fontId="10" fillId="8" borderId="59" xfId="0" applyFont="1" applyFill="1" applyBorder="1" applyAlignment="1">
      <alignment horizontal="center" vertical="center" wrapText="1"/>
    </xf>
    <xf numFmtId="10" fontId="21" fillId="0" borderId="60" xfId="12" applyNumberFormat="1" applyFont="1" applyBorder="1" applyAlignment="1">
      <alignment horizontal="center" vertical="center"/>
    </xf>
    <xf numFmtId="2" fontId="21" fillId="0" borderId="61" xfId="12" applyNumberFormat="1" applyFont="1" applyBorder="1" applyAlignment="1">
      <alignment horizontal="center" vertical="center" wrapText="1"/>
    </xf>
    <xf numFmtId="2" fontId="21" fillId="0" borderId="62" xfId="12" applyNumberFormat="1" applyFont="1" applyBorder="1" applyAlignment="1">
      <alignment horizontal="center" vertical="center" wrapText="1"/>
    </xf>
    <xf numFmtId="10" fontId="10" fillId="0" borderId="0" xfId="12" applyNumberFormat="1" applyFont="1" applyBorder="1" applyAlignment="1">
      <alignment horizontal="center"/>
    </xf>
    <xf numFmtId="2" fontId="10" fillId="0" borderId="0" xfId="12" applyNumberFormat="1" applyFont="1" applyBorder="1" applyAlignment="1">
      <alignment horizontal="center"/>
    </xf>
    <xf numFmtId="0" fontId="17" fillId="0" borderId="16" xfId="0" applyFont="1" applyBorder="1" applyAlignment="1">
      <alignment horizontal="center" vertical="center" wrapText="1"/>
    </xf>
    <xf numFmtId="0" fontId="10" fillId="0" borderId="63" xfId="0" applyFont="1" applyBorder="1" applyAlignment="1">
      <alignment vertical="center" wrapText="1"/>
    </xf>
    <xf numFmtId="0" fontId="21" fillId="0" borderId="66" xfId="0" applyFont="1" applyBorder="1" applyAlignment="1">
      <alignment vertical="center" wrapText="1"/>
    </xf>
    <xf numFmtId="0" fontId="10" fillId="0" borderId="68" xfId="0" applyFont="1" applyBorder="1" applyAlignment="1">
      <alignment horizontal="center" vertical="center" wrapText="1"/>
    </xf>
    <xf numFmtId="0" fontId="10" fillId="8" borderId="69" xfId="0" applyFont="1" applyFill="1" applyBorder="1" applyAlignment="1">
      <alignment horizontal="center" vertical="center" wrapText="1"/>
    </xf>
    <xf numFmtId="0" fontId="11" fillId="0" borderId="68" xfId="0" applyFont="1" applyBorder="1" applyAlignment="1">
      <alignment horizontal="center" vertical="center" wrapText="1"/>
    </xf>
    <xf numFmtId="0" fontId="21" fillId="0" borderId="69" xfId="0" applyFont="1" applyBorder="1" applyAlignment="1">
      <alignment vertical="center" wrapText="1"/>
    </xf>
    <xf numFmtId="0" fontId="10" fillId="11" borderId="60" xfId="0" applyFont="1" applyFill="1" applyBorder="1" applyAlignment="1">
      <alignment vertical="center" wrapText="1"/>
    </xf>
    <xf numFmtId="0" fontId="10" fillId="0" borderId="70" xfId="0" applyFont="1" applyBorder="1" applyAlignment="1">
      <alignment horizontal="left" vertical="center" wrapText="1"/>
    </xf>
    <xf numFmtId="165" fontId="11" fillId="0" borderId="70" xfId="0" applyNumberFormat="1" applyFont="1" applyBorder="1" applyAlignment="1">
      <alignment horizontal="center" vertical="center" wrapText="1"/>
    </xf>
    <xf numFmtId="165" fontId="11" fillId="0" borderId="71" xfId="0" applyNumberFormat="1" applyFont="1" applyBorder="1" applyAlignment="1">
      <alignment horizontal="center" vertical="center" wrapText="1"/>
    </xf>
    <xf numFmtId="0" fontId="10" fillId="0" borderId="72" xfId="0" applyFont="1" applyBorder="1" applyAlignment="1">
      <alignment horizontal="left" vertical="center" wrapText="1" indent="2"/>
    </xf>
    <xf numFmtId="165" fontId="11" fillId="0" borderId="72" xfId="0" applyNumberFormat="1" applyFont="1" applyBorder="1" applyAlignment="1">
      <alignment horizontal="center" vertical="center" wrapText="1"/>
    </xf>
    <xf numFmtId="165" fontId="11" fillId="0" borderId="34" xfId="0" applyNumberFormat="1" applyFont="1" applyBorder="1" applyAlignment="1">
      <alignment horizontal="center" vertical="center" wrapText="1"/>
    </xf>
    <xf numFmtId="165" fontId="11" fillId="0" borderId="35" xfId="0" applyNumberFormat="1" applyFont="1" applyBorder="1" applyAlignment="1">
      <alignment horizontal="center" vertical="center" wrapText="1"/>
    </xf>
    <xf numFmtId="165" fontId="11" fillId="0" borderId="73" xfId="0" applyNumberFormat="1" applyFont="1" applyBorder="1" applyAlignment="1">
      <alignment horizontal="center" vertical="center" wrapText="1"/>
    </xf>
    <xf numFmtId="165" fontId="10" fillId="0" borderId="35" xfId="0" applyNumberFormat="1" applyFont="1" applyBorder="1" applyAlignment="1">
      <alignment horizontal="center" vertical="center"/>
    </xf>
    <xf numFmtId="0" fontId="10" fillId="0" borderId="74" xfId="0" applyFont="1" applyBorder="1" applyAlignment="1">
      <alignment horizontal="left" vertical="center" wrapText="1" indent="4"/>
    </xf>
    <xf numFmtId="165" fontId="11" fillId="0" borderId="74" xfId="0" applyNumberFormat="1" applyFont="1" applyBorder="1" applyAlignment="1">
      <alignment horizontal="center" vertical="center" wrapText="1"/>
    </xf>
    <xf numFmtId="165" fontId="11" fillId="0" borderId="75" xfId="0" applyNumberFormat="1" applyFont="1" applyBorder="1" applyAlignment="1">
      <alignment horizontal="center" vertical="center" wrapText="1"/>
    </xf>
    <xf numFmtId="165" fontId="11" fillId="0" borderId="76" xfId="0" applyNumberFormat="1" applyFont="1" applyBorder="1" applyAlignment="1">
      <alignment horizontal="center" vertical="center" wrapText="1"/>
    </xf>
    <xf numFmtId="165" fontId="11" fillId="0" borderId="77" xfId="0" applyNumberFormat="1" applyFont="1" applyBorder="1" applyAlignment="1">
      <alignment horizontal="center" vertical="center" wrapText="1"/>
    </xf>
    <xf numFmtId="165" fontId="10" fillId="0" borderId="76" xfId="0" applyNumberFormat="1" applyFont="1" applyBorder="1" applyAlignment="1">
      <alignment horizontal="center" vertical="center"/>
    </xf>
    <xf numFmtId="0" fontId="10" fillId="5" borderId="74" xfId="0" applyFont="1" applyFill="1" applyBorder="1" applyAlignment="1">
      <alignment horizontal="left" vertical="center" wrapText="1" indent="6"/>
    </xf>
    <xf numFmtId="0" fontId="10" fillId="0" borderId="74" xfId="0" applyFont="1" applyBorder="1" applyAlignment="1">
      <alignment horizontal="left" vertical="center" wrapText="1" indent="6"/>
    </xf>
    <xf numFmtId="165" fontId="11" fillId="7" borderId="76" xfId="0" applyNumberFormat="1" applyFont="1" applyFill="1" applyBorder="1" applyAlignment="1">
      <alignment horizontal="center" vertical="center" wrapText="1"/>
    </xf>
    <xf numFmtId="0" fontId="10" fillId="5" borderId="74" xfId="0" applyFont="1" applyFill="1" applyBorder="1" applyAlignment="1">
      <alignment horizontal="left" vertical="center" wrapText="1" indent="4"/>
    </xf>
    <xf numFmtId="0" fontId="10" fillId="5" borderId="74" xfId="0" applyFont="1" applyFill="1" applyBorder="1" applyAlignment="1">
      <alignment horizontal="left" vertical="center" wrapText="1" indent="8"/>
    </xf>
    <xf numFmtId="0" fontId="10" fillId="0" borderId="74" xfId="0" applyFont="1" applyBorder="1" applyAlignment="1">
      <alignment horizontal="left" vertical="center" wrapText="1" indent="8"/>
    </xf>
    <xf numFmtId="165" fontId="10" fillId="0" borderId="74" xfId="0" applyNumberFormat="1" applyFont="1" applyBorder="1" applyAlignment="1">
      <alignment horizontal="center" vertical="center"/>
    </xf>
    <xf numFmtId="165" fontId="10" fillId="0" borderId="75" xfId="0" applyNumberFormat="1" applyFont="1" applyBorder="1" applyAlignment="1">
      <alignment horizontal="center" vertical="center"/>
    </xf>
    <xf numFmtId="165" fontId="10" fillId="0" borderId="77" xfId="0" applyNumberFormat="1" applyFont="1" applyBorder="1" applyAlignment="1">
      <alignment horizontal="center" vertical="center"/>
    </xf>
    <xf numFmtId="165" fontId="10" fillId="7" borderId="76" xfId="0" applyNumberFormat="1" applyFont="1" applyFill="1" applyBorder="1" applyAlignment="1">
      <alignment horizontal="center" vertical="center"/>
    </xf>
    <xf numFmtId="0" fontId="10" fillId="0" borderId="74" xfId="0" applyFont="1" applyBorder="1" applyAlignment="1">
      <alignment horizontal="left" vertical="center" wrapText="1" indent="2"/>
    </xf>
    <xf numFmtId="165" fontId="10" fillId="7" borderId="78" xfId="0" applyNumberFormat="1" applyFont="1" applyFill="1" applyBorder="1" applyAlignment="1">
      <alignment horizontal="center" vertical="center"/>
    </xf>
    <xf numFmtId="165" fontId="10" fillId="7" borderId="14" xfId="0" applyNumberFormat="1" applyFont="1" applyFill="1" applyBorder="1" applyAlignment="1">
      <alignment horizontal="center" vertical="center"/>
    </xf>
    <xf numFmtId="165" fontId="10" fillId="7" borderId="74" xfId="0" applyNumberFormat="1" applyFont="1" applyFill="1" applyBorder="1" applyAlignment="1">
      <alignment horizontal="center" vertical="center"/>
    </xf>
    <xf numFmtId="0" fontId="15" fillId="0" borderId="74" xfId="0" applyFont="1" applyBorder="1" applyAlignment="1">
      <alignment vertical="center" wrapText="1"/>
    </xf>
    <xf numFmtId="165" fontId="15" fillId="0" borderId="74" xfId="0" applyNumberFormat="1" applyFont="1" applyBorder="1" applyAlignment="1">
      <alignment horizontal="center" vertical="center"/>
    </xf>
    <xf numFmtId="165" fontId="15" fillId="0" borderId="14" xfId="0" applyNumberFormat="1" applyFont="1" applyBorder="1" applyAlignment="1">
      <alignment horizontal="center" vertical="center"/>
    </xf>
    <xf numFmtId="0" fontId="10" fillId="7" borderId="14" xfId="0" applyFont="1" applyFill="1" applyBorder="1" applyAlignment="1">
      <alignment vertical="center"/>
    </xf>
    <xf numFmtId="0" fontId="10" fillId="7" borderId="75" xfId="0" applyFont="1" applyFill="1" applyBorder="1" applyAlignment="1">
      <alignment vertical="center"/>
    </xf>
    <xf numFmtId="0" fontId="15" fillId="7" borderId="14" xfId="0" applyFont="1" applyFill="1" applyBorder="1" applyAlignment="1">
      <alignment vertical="center"/>
    </xf>
    <xf numFmtId="0" fontId="10" fillId="7" borderId="78" xfId="0" applyFont="1" applyFill="1" applyBorder="1" applyAlignment="1">
      <alignment vertical="center"/>
    </xf>
    <xf numFmtId="0" fontId="15" fillId="0" borderId="79" xfId="0" applyFont="1" applyBorder="1" applyAlignment="1">
      <alignment vertical="center" wrapText="1"/>
    </xf>
    <xf numFmtId="165" fontId="15" fillId="0" borderId="80" xfId="0" applyNumberFormat="1" applyFont="1" applyBorder="1" applyAlignment="1">
      <alignment horizontal="center" vertical="center"/>
    </xf>
    <xf numFmtId="0" fontId="15" fillId="7" borderId="81" xfId="0" applyFont="1" applyFill="1" applyBorder="1" applyAlignment="1">
      <alignment vertical="center"/>
    </xf>
    <xf numFmtId="0" fontId="15" fillId="7" borderId="28" xfId="0" applyFont="1" applyFill="1" applyBorder="1" applyAlignment="1">
      <alignment vertical="center"/>
    </xf>
    <xf numFmtId="0" fontId="15" fillId="7" borderId="25" xfId="0" applyFont="1" applyFill="1" applyBorder="1" applyAlignment="1">
      <alignment vertical="center"/>
    </xf>
    <xf numFmtId="165" fontId="15" fillId="0" borderId="0" xfId="0" applyNumberFormat="1" applyFont="1" applyAlignment="1">
      <alignment horizontal="center" vertical="center"/>
    </xf>
    <xf numFmtId="0" fontId="15" fillId="0" borderId="16" xfId="0" applyFont="1" applyBorder="1" applyAlignment="1">
      <alignment vertical="center"/>
    </xf>
    <xf numFmtId="0" fontId="15" fillId="0" borderId="17"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47" fillId="0" borderId="0" xfId="0" applyFont="1" applyAlignment="1">
      <alignment vertical="center"/>
    </xf>
    <xf numFmtId="0" fontId="10" fillId="5" borderId="74" xfId="0" applyFont="1" applyFill="1" applyBorder="1" applyAlignment="1">
      <alignment horizontal="left" vertical="center" wrapText="1" indent="2"/>
    </xf>
    <xf numFmtId="2" fontId="11" fillId="7" borderId="14" xfId="0" applyNumberFormat="1" applyFont="1" applyFill="1" applyBorder="1" applyAlignment="1">
      <alignment horizontal="center" vertical="center" wrapText="1"/>
    </xf>
    <xf numFmtId="49" fontId="25" fillId="5" borderId="95" xfId="0" applyNumberFormat="1" applyFont="1" applyFill="1" applyBorder="1" applyAlignment="1">
      <alignment horizontal="center" vertical="center"/>
    </xf>
    <xf numFmtId="0" fontId="10" fillId="0" borderId="96" xfId="0" applyFont="1" applyBorder="1" applyAlignment="1">
      <alignment horizontal="left" vertical="center" wrapText="1" indent="2"/>
    </xf>
    <xf numFmtId="10" fontId="10" fillId="0" borderId="61" xfId="12" applyNumberFormat="1" applyFont="1" applyBorder="1" applyAlignment="1">
      <alignment horizontal="left" wrapText="1" indent="2"/>
    </xf>
    <xf numFmtId="165" fontId="10" fillId="0" borderId="61" xfId="12" applyNumberFormat="1" applyFont="1" applyBorder="1" applyAlignment="1">
      <alignment horizontal="center" vertical="center"/>
    </xf>
    <xf numFmtId="165" fontId="10" fillId="0" borderId="62" xfId="12" applyNumberFormat="1" applyFont="1" applyBorder="1" applyAlignment="1">
      <alignment horizontal="center" vertical="center"/>
    </xf>
    <xf numFmtId="165" fontId="10" fillId="0" borderId="103" xfId="12" applyNumberFormat="1" applyFont="1" applyBorder="1" applyAlignment="1">
      <alignment horizontal="center" vertical="center" wrapText="1"/>
    </xf>
    <xf numFmtId="0" fontId="10" fillId="0" borderId="104" xfId="0" applyFont="1" applyBorder="1" applyAlignment="1">
      <alignment horizontal="left" wrapText="1" indent="2"/>
    </xf>
    <xf numFmtId="165" fontId="10" fillId="0" borderId="104" xfId="0" applyNumberFormat="1" applyFont="1" applyBorder="1" applyAlignment="1">
      <alignment horizontal="center" vertical="center"/>
    </xf>
    <xf numFmtId="165" fontId="10" fillId="0" borderId="105" xfId="0" applyNumberFormat="1" applyFont="1" applyBorder="1" applyAlignment="1">
      <alignment horizontal="center" vertical="center"/>
    </xf>
    <xf numFmtId="165" fontId="10" fillId="0" borderId="106" xfId="0" applyNumberFormat="1" applyFont="1" applyBorder="1" applyAlignment="1">
      <alignment horizontal="center" vertical="center" wrapText="1"/>
    </xf>
    <xf numFmtId="0" fontId="10" fillId="0" borderId="22" xfId="0" applyFont="1" applyBorder="1" applyAlignment="1">
      <alignment horizontal="left" wrapText="1" indent="4"/>
    </xf>
    <xf numFmtId="165" fontId="10" fillId="0" borderId="22" xfId="0" applyNumberFormat="1" applyFont="1" applyBorder="1" applyAlignment="1">
      <alignment horizontal="center" vertical="center"/>
    </xf>
    <xf numFmtId="165" fontId="10" fillId="0" borderId="53" xfId="0" applyNumberFormat="1" applyFont="1" applyBorder="1" applyAlignment="1">
      <alignment horizontal="center" vertical="center"/>
    </xf>
    <xf numFmtId="165" fontId="10" fillId="0" borderId="23" xfId="0" applyNumberFormat="1" applyFont="1" applyBorder="1" applyAlignment="1">
      <alignment horizontal="center" vertical="center" wrapText="1"/>
    </xf>
    <xf numFmtId="0" fontId="10" fillId="0" borderId="39" xfId="0" applyFont="1" applyBorder="1" applyAlignment="1">
      <alignment wrapText="1"/>
    </xf>
    <xf numFmtId="165" fontId="10" fillId="0" borderId="39" xfId="0" applyNumberFormat="1" applyFont="1" applyBorder="1" applyAlignment="1">
      <alignment horizontal="center" vertical="center"/>
    </xf>
    <xf numFmtId="165" fontId="10" fillId="0" borderId="107" xfId="0" applyNumberFormat="1" applyFont="1" applyBorder="1" applyAlignment="1">
      <alignment horizontal="center" vertical="center"/>
    </xf>
    <xf numFmtId="165" fontId="10" fillId="0" borderId="47" xfId="0" applyNumberFormat="1" applyFont="1" applyBorder="1" applyAlignment="1">
      <alignment horizontal="center" vertical="center" wrapText="1"/>
    </xf>
    <xf numFmtId="0" fontId="10" fillId="0" borderId="19" xfId="0" applyFont="1" applyBorder="1" applyAlignment="1">
      <alignment horizontal="left" wrapText="1" indent="2"/>
    </xf>
    <xf numFmtId="165" fontId="10" fillId="0" borderId="19" xfId="0" applyNumberFormat="1" applyFont="1" applyBorder="1" applyAlignment="1">
      <alignment horizontal="center" vertical="center"/>
    </xf>
    <xf numFmtId="165" fontId="10" fillId="0" borderId="20" xfId="0" applyNumberFormat="1" applyFont="1" applyBorder="1" applyAlignment="1">
      <alignment horizontal="center" vertical="center"/>
    </xf>
    <xf numFmtId="165" fontId="10" fillId="0" borderId="21" xfId="0" applyNumberFormat="1" applyFont="1" applyBorder="1" applyAlignment="1">
      <alignment horizontal="center" vertical="center" wrapText="1"/>
    </xf>
    <xf numFmtId="0" fontId="10" fillId="0" borderId="22" xfId="0" applyFont="1" applyBorder="1" applyAlignment="1">
      <alignment horizontal="left" wrapText="1" indent="2"/>
    </xf>
    <xf numFmtId="0" fontId="10" fillId="0" borderId="22" xfId="0" applyFont="1" applyBorder="1" applyAlignment="1">
      <alignment wrapText="1"/>
    </xf>
    <xf numFmtId="0" fontId="10" fillId="0" borderId="41" xfId="0" applyFont="1" applyBorder="1" applyAlignment="1">
      <alignment horizontal="left" wrapText="1" indent="2"/>
    </xf>
    <xf numFmtId="165" fontId="10" fillId="0" borderId="41" xfId="0" applyNumberFormat="1" applyFont="1" applyBorder="1" applyAlignment="1">
      <alignment horizontal="center" vertical="center"/>
    </xf>
    <xf numFmtId="165" fontId="10" fillId="0" borderId="54"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14" fontId="21" fillId="0" borderId="6" xfId="13" applyNumberFormat="1" applyFont="1" applyBorder="1" applyAlignment="1">
      <alignment horizontal="center" vertical="center" wrapText="1"/>
    </xf>
    <xf numFmtId="14" fontId="21" fillId="0" borderId="42" xfId="13" applyNumberFormat="1" applyFont="1" applyBorder="1" applyAlignment="1">
      <alignment horizontal="center" vertical="center" wrapText="1"/>
    </xf>
    <xf numFmtId="0" fontId="21" fillId="8" borderId="38" xfId="0" applyFont="1" applyFill="1" applyBorder="1"/>
    <xf numFmtId="171" fontId="11" fillId="0" borderId="22" xfId="0" applyNumberFormat="1" applyFont="1" applyBorder="1" applyAlignment="1">
      <alignment horizontal="center" wrapText="1"/>
    </xf>
    <xf numFmtId="171" fontId="11" fillId="0" borderId="53" xfId="0" applyNumberFormat="1" applyFont="1" applyBorder="1" applyAlignment="1">
      <alignment horizontal="center" wrapText="1"/>
    </xf>
    <xf numFmtId="171" fontId="11" fillId="0" borderId="23" xfId="0" applyNumberFormat="1" applyFont="1" applyBorder="1" applyAlignment="1">
      <alignment horizontal="center" wrapText="1"/>
    </xf>
    <xf numFmtId="0" fontId="21" fillId="8" borderId="22" xfId="0" applyFont="1" applyFill="1" applyBorder="1" applyAlignment="1">
      <alignment horizontal="left"/>
    </xf>
    <xf numFmtId="0" fontId="21" fillId="8" borderId="41" xfId="0" applyFont="1" applyFill="1" applyBorder="1" applyAlignment="1">
      <alignment horizontal="left"/>
    </xf>
    <xf numFmtId="171" fontId="11" fillId="0" borderId="41" xfId="0" applyNumberFormat="1" applyFont="1" applyBorder="1" applyAlignment="1">
      <alignment horizontal="center" wrapText="1"/>
    </xf>
    <xf numFmtId="0" fontId="40" fillId="8" borderId="0" xfId="9" applyFont="1" applyFill="1" applyAlignment="1">
      <alignment vertical="center" wrapText="1"/>
    </xf>
    <xf numFmtId="0" fontId="20" fillId="0" borderId="0" xfId="0" applyFont="1" applyAlignment="1">
      <alignment horizontal="left" vertical="center" wrapText="1"/>
    </xf>
    <xf numFmtId="0" fontId="39" fillId="13" borderId="0" xfId="0" applyFont="1" applyFill="1" applyAlignment="1">
      <alignment vertical="center"/>
    </xf>
    <xf numFmtId="0" fontId="49" fillId="0" borderId="11"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9" xfId="0" applyFont="1" applyBorder="1" applyAlignment="1">
      <alignment horizontal="center" vertical="center" wrapText="1"/>
    </xf>
    <xf numFmtId="0" fontId="50" fillId="0" borderId="0" xfId="0" applyFont="1" applyAlignment="1">
      <alignment horizontal="center" vertical="center" wrapText="1"/>
    </xf>
    <xf numFmtId="0" fontId="49" fillId="0" borderId="10" xfId="0" applyFont="1" applyBorder="1" applyAlignment="1">
      <alignment horizontal="center" vertical="center" wrapText="1"/>
    </xf>
    <xf numFmtId="0" fontId="49" fillId="0" borderId="6" xfId="0" applyFont="1" applyBorder="1" applyAlignment="1">
      <alignment horizontal="center" vertical="center" wrapText="1"/>
    </xf>
    <xf numFmtId="0" fontId="50" fillId="7" borderId="0" xfId="0" applyFont="1" applyFill="1" applyAlignment="1">
      <alignment horizontal="center" vertical="center" wrapText="1"/>
    </xf>
    <xf numFmtId="0" fontId="50" fillId="9" borderId="0" xfId="0" applyFont="1" applyFill="1" applyAlignment="1">
      <alignment horizontal="center" vertical="center" wrapText="1"/>
    </xf>
    <xf numFmtId="0" fontId="49" fillId="0" borderId="13" xfId="0" applyFont="1" applyBorder="1" applyAlignment="1">
      <alignment horizontal="center" vertical="center"/>
    </xf>
    <xf numFmtId="0" fontId="49" fillId="0" borderId="8" xfId="0" applyFont="1" applyBorder="1" applyAlignment="1">
      <alignment horizontal="center" vertical="center"/>
    </xf>
    <xf numFmtId="0" fontId="50" fillId="0" borderId="9" xfId="0" applyFont="1" applyBorder="1" applyAlignment="1">
      <alignment horizontal="center" vertical="center"/>
    </xf>
    <xf numFmtId="0" fontId="49" fillId="0" borderId="12" xfId="0" applyFont="1" applyBorder="1" applyAlignment="1">
      <alignment horizontal="center" vertical="center"/>
    </xf>
    <xf numFmtId="49" fontId="49" fillId="0" borderId="14" xfId="0" applyNumberFormat="1" applyFont="1" applyBorder="1" applyAlignment="1">
      <alignment horizontal="center" vertical="center"/>
    </xf>
    <xf numFmtId="0" fontId="50" fillId="0" borderId="15" xfId="0" applyFont="1" applyBorder="1" applyAlignment="1">
      <alignment horizontal="center" vertical="center"/>
    </xf>
    <xf numFmtId="0" fontId="50" fillId="5" borderId="7" xfId="0" applyFont="1" applyFill="1" applyBorder="1" applyAlignment="1">
      <alignment horizontal="center" vertical="center" wrapText="1"/>
    </xf>
    <xf numFmtId="0" fontId="50" fillId="5" borderId="8" xfId="0" applyFont="1" applyFill="1" applyBorder="1" applyAlignment="1">
      <alignment horizontal="center" vertical="center" wrapText="1"/>
    </xf>
    <xf numFmtId="0" fontId="49" fillId="5" borderId="8" xfId="0" applyFont="1" applyFill="1" applyBorder="1" applyAlignment="1">
      <alignment horizontal="center" vertical="center" wrapText="1"/>
    </xf>
    <xf numFmtId="0" fontId="50" fillId="5" borderId="11" xfId="0" applyFont="1" applyFill="1" applyBorder="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0" fontId="11" fillId="0" borderId="8" xfId="12" applyNumberFormat="1" applyFont="1" applyBorder="1" applyAlignment="1">
      <alignment horizontal="center" vertical="center" wrapText="1"/>
    </xf>
    <xf numFmtId="171" fontId="11" fillId="11" borderId="53" xfId="0" applyNumberFormat="1" applyFont="1" applyFill="1" applyBorder="1" applyAlignment="1">
      <alignment horizontal="center" wrapText="1"/>
    </xf>
    <xf numFmtId="171" fontId="11" fillId="11" borderId="0" xfId="0" applyNumberFormat="1" applyFont="1" applyFill="1" applyAlignment="1">
      <alignment horizontal="center" wrapText="1"/>
    </xf>
    <xf numFmtId="171" fontId="11" fillId="0" borderId="50" xfId="0" applyNumberFormat="1" applyFont="1" applyBorder="1" applyAlignment="1">
      <alignment horizontal="center" wrapText="1"/>
    </xf>
    <xf numFmtId="0" fontId="21" fillId="0" borderId="9" xfId="0" applyFont="1" applyBorder="1" applyAlignment="1">
      <alignment wrapText="1"/>
    </xf>
    <xf numFmtId="167" fontId="21" fillId="0" borderId="9" xfId="7" applyNumberFormat="1" applyFont="1" applyFill="1" applyBorder="1" applyAlignment="1">
      <alignment horizontal="center" vertical="center"/>
      <protection locked="0"/>
    </xf>
    <xf numFmtId="177" fontId="11" fillId="0" borderId="9" xfId="0" applyNumberFormat="1" applyFont="1" applyBorder="1" applyAlignment="1">
      <alignment horizontal="center"/>
    </xf>
    <xf numFmtId="167" fontId="11" fillId="8" borderId="10" xfId="0" applyNumberFormat="1" applyFont="1" applyFill="1" applyBorder="1" applyAlignment="1">
      <alignment horizontal="center" vertical="center" wrapText="1"/>
    </xf>
    <xf numFmtId="167" fontId="11" fillId="8" borderId="9" xfId="0" applyNumberFormat="1" applyFont="1" applyFill="1" applyBorder="1" applyAlignment="1">
      <alignment horizontal="center" vertical="center" wrapText="1"/>
    </xf>
    <xf numFmtId="167" fontId="11" fillId="8" borderId="6" xfId="0" applyNumberFormat="1" applyFont="1" applyFill="1" applyBorder="1" applyAlignment="1">
      <alignment horizontal="center" vertical="center" wrapText="1"/>
    </xf>
    <xf numFmtId="10" fontId="11" fillId="8" borderId="10" xfId="0" applyNumberFormat="1" applyFont="1" applyFill="1" applyBorder="1" applyAlignment="1">
      <alignment horizontal="center" vertical="center" wrapText="1"/>
    </xf>
    <xf numFmtId="10" fontId="11" fillId="8" borderId="8" xfId="0" applyNumberFormat="1" applyFont="1" applyFill="1" applyBorder="1" applyAlignment="1">
      <alignment horizontal="center" vertical="center" wrapText="1"/>
    </xf>
    <xf numFmtId="10" fontId="11" fillId="8" borderId="9" xfId="0" applyNumberFormat="1" applyFont="1" applyFill="1" applyBorder="1" applyAlignment="1">
      <alignment horizontal="center" vertical="center" wrapText="1"/>
    </xf>
    <xf numFmtId="3" fontId="11" fillId="8" borderId="10" xfId="0" applyNumberFormat="1" applyFont="1" applyFill="1" applyBorder="1" applyAlignment="1">
      <alignment horizontal="center" vertical="center" wrapText="1"/>
    </xf>
    <xf numFmtId="10" fontId="11" fillId="8" borderId="9" xfId="12" applyNumberFormat="1" applyFont="1" applyFill="1" applyBorder="1" applyAlignment="1">
      <alignment horizontal="center" vertical="center" wrapText="1"/>
    </xf>
    <xf numFmtId="10" fontId="10" fillId="8" borderId="0" xfId="0" applyNumberFormat="1" applyFont="1" applyFill="1" applyAlignment="1">
      <alignment horizontal="center"/>
    </xf>
    <xf numFmtId="166" fontId="10" fillId="11" borderId="9" xfId="0" applyNumberFormat="1" applyFont="1" applyFill="1" applyBorder="1" applyAlignment="1">
      <alignment horizontal="center" vertical="center"/>
    </xf>
    <xf numFmtId="0" fontId="15" fillId="0" borderId="70" xfId="0" applyFont="1" applyBorder="1" applyAlignment="1">
      <alignment horizontal="left" vertical="center" wrapText="1"/>
    </xf>
    <xf numFmtId="165" fontId="11" fillId="0" borderId="108" xfId="0" applyNumberFormat="1" applyFont="1" applyBorder="1" applyAlignment="1">
      <alignment horizontal="center" vertical="center" wrapText="1"/>
    </xf>
    <xf numFmtId="165" fontId="11" fillId="0" borderId="109" xfId="0" applyNumberFormat="1" applyFont="1" applyBorder="1" applyAlignment="1">
      <alignment horizontal="center" vertical="center" wrapText="1"/>
    </xf>
    <xf numFmtId="165" fontId="11" fillId="0" borderId="110" xfId="0" applyNumberFormat="1" applyFont="1" applyBorder="1" applyAlignment="1">
      <alignment horizontal="center" vertical="center" wrapText="1"/>
    </xf>
    <xf numFmtId="165" fontId="11" fillId="0" borderId="111" xfId="0" applyNumberFormat="1" applyFont="1" applyBorder="1" applyAlignment="1">
      <alignment horizontal="center" vertical="center" wrapText="1"/>
    </xf>
    <xf numFmtId="165" fontId="10" fillId="0" borderId="110" xfId="0" applyNumberFormat="1" applyFont="1" applyBorder="1" applyAlignment="1">
      <alignment horizontal="center" vertical="center"/>
    </xf>
    <xf numFmtId="0" fontId="10" fillId="0" borderId="108" xfId="0" applyFont="1" applyBorder="1" applyAlignment="1">
      <alignment horizontal="left" vertical="center" wrapText="1" indent="1"/>
    </xf>
    <xf numFmtId="0" fontId="10" fillId="5" borderId="74" xfId="0" applyFont="1" applyFill="1" applyBorder="1" applyAlignment="1">
      <alignment horizontal="left" vertical="center" wrapText="1" indent="3"/>
    </xf>
    <xf numFmtId="0" fontId="10" fillId="5" borderId="74" xfId="0" applyFont="1" applyFill="1" applyBorder="1" applyAlignment="1">
      <alignment horizontal="left" vertical="center" wrapText="1" indent="5"/>
    </xf>
    <xf numFmtId="165" fontId="11" fillId="0" borderId="112" xfId="0" applyNumberFormat="1" applyFont="1" applyBorder="1" applyAlignment="1">
      <alignment horizontal="center" vertical="center" wrapText="1"/>
    </xf>
    <xf numFmtId="165" fontId="11" fillId="0" borderId="100" xfId="0" applyNumberFormat="1" applyFont="1" applyBorder="1" applyAlignment="1">
      <alignment horizontal="center" vertical="center" wrapText="1"/>
    </xf>
    <xf numFmtId="165" fontId="11" fillId="0" borderId="98" xfId="0" applyNumberFormat="1" applyFont="1" applyBorder="1" applyAlignment="1">
      <alignment horizontal="center" vertical="center" wrapText="1"/>
    </xf>
    <xf numFmtId="165" fontId="10" fillId="7" borderId="0" xfId="0" applyNumberFormat="1" applyFont="1" applyFill="1" applyAlignment="1">
      <alignment horizontal="center" vertical="center"/>
    </xf>
    <xf numFmtId="165" fontId="10" fillId="7" borderId="15" xfId="0" applyNumberFormat="1" applyFont="1" applyFill="1" applyBorder="1" applyAlignment="1">
      <alignment horizontal="center" vertical="center"/>
    </xf>
    <xf numFmtId="165" fontId="11" fillId="0" borderId="99" xfId="0" applyNumberFormat="1" applyFont="1" applyBorder="1" applyAlignment="1">
      <alignment horizontal="center" vertical="center" wrapText="1"/>
    </xf>
    <xf numFmtId="0" fontId="20" fillId="0" borderId="49" xfId="0" applyFont="1" applyBorder="1" applyAlignment="1">
      <alignment vertical="center" wrapText="1"/>
    </xf>
    <xf numFmtId="0" fontId="51" fillId="0" borderId="108" xfId="0" applyFont="1" applyBorder="1" applyAlignment="1">
      <alignment horizontal="left" vertical="center" wrapText="1" indent="1"/>
    </xf>
    <xf numFmtId="0" fontId="15" fillId="5" borderId="74" xfId="0" applyFont="1" applyFill="1" applyBorder="1" applyAlignment="1">
      <alignment horizontal="left" vertical="center" wrapText="1" indent="3"/>
    </xf>
    <xf numFmtId="179" fontId="11" fillId="0" borderId="19" xfId="0" applyNumberFormat="1" applyFont="1" applyBorder="1" applyAlignment="1">
      <alignment horizontal="center" vertical="center" wrapText="1"/>
    </xf>
    <xf numFmtId="179" fontId="11" fillId="0" borderId="22" xfId="0" applyNumberFormat="1" applyFont="1" applyBorder="1" applyAlignment="1">
      <alignment horizontal="center" vertical="center" wrapText="1"/>
    </xf>
    <xf numFmtId="179" fontId="11" fillId="0" borderId="41" xfId="0" applyNumberFormat="1" applyFont="1" applyBorder="1" applyAlignment="1">
      <alignment horizontal="center" vertical="center" wrapText="1"/>
    </xf>
    <xf numFmtId="0" fontId="6" fillId="0" borderId="11" xfId="9" applyBorder="1" applyAlignment="1">
      <alignment horizontal="center" vertical="center" wrapText="1"/>
    </xf>
    <xf numFmtId="0" fontId="10" fillId="0" borderId="0" xfId="0" quotePrefix="1" applyFont="1"/>
    <xf numFmtId="179" fontId="11" fillId="0" borderId="75" xfId="0" applyNumberFormat="1" applyFont="1" applyBorder="1" applyAlignment="1">
      <alignment horizontal="center" vertical="center" wrapText="1"/>
    </xf>
    <xf numFmtId="179" fontId="11" fillId="0" borderId="88" xfId="12" applyNumberFormat="1" applyFont="1" applyBorder="1" applyAlignment="1">
      <alignment horizontal="center" vertical="center" wrapText="1"/>
    </xf>
    <xf numFmtId="179" fontId="11" fillId="0" borderId="71" xfId="12" applyNumberFormat="1" applyFont="1" applyBorder="1" applyAlignment="1">
      <alignment horizontal="center" vertical="center" wrapText="1"/>
    </xf>
    <xf numFmtId="179" fontId="11" fillId="0" borderId="70" xfId="12" applyNumberFormat="1" applyFont="1" applyBorder="1" applyAlignment="1">
      <alignment horizontal="center" vertical="center" wrapText="1"/>
    </xf>
    <xf numFmtId="179" fontId="11" fillId="0" borderId="89" xfId="12" applyNumberFormat="1" applyFont="1" applyBorder="1" applyAlignment="1">
      <alignment horizontal="center" vertical="center" wrapText="1"/>
    </xf>
    <xf numFmtId="179" fontId="11" fillId="0" borderId="90" xfId="12" applyNumberFormat="1" applyFont="1" applyBorder="1" applyAlignment="1">
      <alignment horizontal="center" vertical="center" wrapText="1"/>
    </xf>
    <xf numFmtId="179" fontId="11" fillId="0" borderId="91" xfId="0" applyNumberFormat="1" applyFont="1" applyBorder="1" applyAlignment="1">
      <alignment horizontal="center" vertical="center" wrapText="1"/>
    </xf>
    <xf numFmtId="179" fontId="11" fillId="0" borderId="35" xfId="0" applyNumberFormat="1" applyFont="1" applyBorder="1" applyAlignment="1">
      <alignment horizontal="center" vertical="center" wrapText="1"/>
    </xf>
    <xf numFmtId="179" fontId="11" fillId="0" borderId="73" xfId="0" applyNumberFormat="1" applyFont="1" applyBorder="1" applyAlignment="1">
      <alignment horizontal="center" vertical="center" wrapText="1"/>
    </xf>
    <xf numFmtId="179" fontId="11" fillId="0" borderId="34" xfId="0" applyNumberFormat="1" applyFont="1" applyBorder="1" applyAlignment="1">
      <alignment horizontal="center" vertical="center" wrapText="1"/>
    </xf>
    <xf numFmtId="179" fontId="10" fillId="0" borderId="35" xfId="0" applyNumberFormat="1" applyFont="1" applyBorder="1" applyAlignment="1">
      <alignment horizontal="center" vertical="center"/>
    </xf>
    <xf numFmtId="179" fontId="10" fillId="0" borderId="92" xfId="0" applyNumberFormat="1" applyFont="1" applyBorder="1" applyAlignment="1">
      <alignment horizontal="center" vertical="center"/>
    </xf>
    <xf numFmtId="179" fontId="10" fillId="0" borderId="73" xfId="0" applyNumberFormat="1" applyFont="1" applyBorder="1" applyAlignment="1">
      <alignment horizontal="center" vertical="center"/>
    </xf>
    <xf numFmtId="179" fontId="11" fillId="0" borderId="93" xfId="0" applyNumberFormat="1" applyFont="1" applyBorder="1" applyAlignment="1">
      <alignment horizontal="center" vertical="center" wrapText="1"/>
    </xf>
    <xf numFmtId="179" fontId="11" fillId="0" borderId="76" xfId="0" applyNumberFormat="1" applyFont="1" applyBorder="1" applyAlignment="1">
      <alignment horizontal="center" vertical="center" wrapText="1"/>
    </xf>
    <xf numFmtId="179" fontId="11" fillId="0" borderId="77" xfId="0" applyNumberFormat="1" applyFont="1" applyBorder="1" applyAlignment="1">
      <alignment horizontal="center" vertical="center" wrapText="1"/>
    </xf>
    <xf numFmtId="179" fontId="10" fillId="0" borderId="76" xfId="0" applyNumberFormat="1" applyFont="1" applyBorder="1" applyAlignment="1">
      <alignment horizontal="center" vertical="center"/>
    </xf>
    <xf numFmtId="179" fontId="10" fillId="0" borderId="94" xfId="0" applyNumberFormat="1" applyFont="1" applyBorder="1" applyAlignment="1">
      <alignment horizontal="center" vertical="center"/>
    </xf>
    <xf numFmtId="179" fontId="10" fillId="0" borderId="77" xfId="0" applyNumberFormat="1" applyFont="1" applyBorder="1" applyAlignment="1">
      <alignment horizontal="center" vertical="center"/>
    </xf>
    <xf numFmtId="179" fontId="11" fillId="0" borderId="78" xfId="0" applyNumberFormat="1" applyFont="1" applyBorder="1" applyAlignment="1">
      <alignment horizontal="center" vertical="center" wrapText="1"/>
    </xf>
    <xf numFmtId="179" fontId="11" fillId="0" borderId="14" xfId="0" applyNumberFormat="1" applyFont="1" applyBorder="1" applyAlignment="1">
      <alignment horizontal="center" vertical="center" wrapText="1"/>
    </xf>
    <xf numFmtId="179" fontId="11" fillId="0" borderId="74" xfId="0" applyNumberFormat="1" applyFont="1" applyBorder="1" applyAlignment="1">
      <alignment horizontal="center" vertical="center" wrapText="1"/>
    </xf>
    <xf numFmtId="179" fontId="11" fillId="7" borderId="78" xfId="0" applyNumberFormat="1" applyFont="1" applyFill="1" applyBorder="1" applyAlignment="1">
      <alignment horizontal="center" vertical="center" wrapText="1"/>
    </xf>
    <xf numFmtId="179" fontId="11" fillId="7" borderId="14" xfId="0" applyNumberFormat="1" applyFont="1" applyFill="1" applyBorder="1" applyAlignment="1">
      <alignment horizontal="center" vertical="center" wrapText="1"/>
    </xf>
    <xf numFmtId="179" fontId="11" fillId="7" borderId="74" xfId="0" applyNumberFormat="1" applyFont="1" applyFill="1" applyBorder="1" applyAlignment="1">
      <alignment horizontal="center" vertical="center" wrapText="1"/>
    </xf>
    <xf numFmtId="179" fontId="10" fillId="0" borderId="93" xfId="0" applyNumberFormat="1" applyFont="1" applyBorder="1" applyAlignment="1">
      <alignment horizontal="center" vertical="center"/>
    </xf>
    <xf numFmtId="179" fontId="10" fillId="0" borderId="78" xfId="0" applyNumberFormat="1" applyFont="1" applyBorder="1" applyAlignment="1">
      <alignment horizontal="center" vertical="center"/>
    </xf>
    <xf numFmtId="179" fontId="10" fillId="0" borderId="14" xfId="0" applyNumberFormat="1" applyFont="1" applyBorder="1" applyAlignment="1">
      <alignment horizontal="center" vertical="center"/>
    </xf>
    <xf numFmtId="179" fontId="10" fillId="0" borderId="74" xfId="0" applyNumberFormat="1" applyFont="1" applyBorder="1" applyAlignment="1">
      <alignment horizontal="center" vertical="center"/>
    </xf>
    <xf numFmtId="179" fontId="10" fillId="0" borderId="75" xfId="0" applyNumberFormat="1" applyFont="1" applyBorder="1" applyAlignment="1">
      <alignment horizontal="center" vertical="center"/>
    </xf>
    <xf numFmtId="179" fontId="10" fillId="0" borderId="97" xfId="0" applyNumberFormat="1" applyFont="1" applyBorder="1" applyAlignment="1">
      <alignment horizontal="center" vertical="center"/>
    </xf>
    <xf numFmtId="179" fontId="10" fillId="0" borderId="98" xfId="0" applyNumberFormat="1" applyFont="1" applyBorder="1" applyAlignment="1">
      <alignment horizontal="center" vertical="center"/>
    </xf>
    <xf numFmtId="179" fontId="10" fillId="0" borderId="99" xfId="0" applyNumberFormat="1" applyFont="1" applyBorder="1" applyAlignment="1">
      <alignment horizontal="center" vertical="center"/>
    </xf>
    <xf numFmtId="179" fontId="10" fillId="0" borderId="100" xfId="0" applyNumberFormat="1" applyFont="1" applyBorder="1" applyAlignment="1">
      <alignment horizontal="center" vertical="center"/>
    </xf>
    <xf numFmtId="179" fontId="10" fillId="0" borderId="101" xfId="0" applyNumberFormat="1" applyFont="1" applyBorder="1" applyAlignment="1">
      <alignment horizontal="center" vertical="center"/>
    </xf>
    <xf numFmtId="165" fontId="13" fillId="0" borderId="74" xfId="0" applyNumberFormat="1" applyFont="1" applyBorder="1" applyAlignment="1">
      <alignment horizontal="center" vertical="center" wrapText="1"/>
    </xf>
    <xf numFmtId="165" fontId="13" fillId="0" borderId="75" xfId="0" applyNumberFormat="1" applyFont="1" applyBorder="1" applyAlignment="1">
      <alignment horizontal="center" vertical="center" wrapText="1"/>
    </xf>
    <xf numFmtId="165" fontId="13" fillId="0" borderId="76" xfId="0" applyNumberFormat="1" applyFont="1" applyBorder="1" applyAlignment="1">
      <alignment horizontal="center" vertical="center" wrapText="1"/>
    </xf>
    <xf numFmtId="165" fontId="13" fillId="0" borderId="77" xfId="0" applyNumberFormat="1" applyFont="1" applyBorder="1" applyAlignment="1">
      <alignment horizontal="center" vertical="center" wrapText="1"/>
    </xf>
    <xf numFmtId="165" fontId="15" fillId="0" borderId="76" xfId="0" applyNumberFormat="1" applyFont="1" applyBorder="1" applyAlignment="1">
      <alignment horizontal="center" vertical="center"/>
    </xf>
    <xf numFmtId="0" fontId="15" fillId="0" borderId="85" xfId="0" applyFont="1" applyBorder="1" applyAlignment="1">
      <alignment horizontal="left" vertical="center" wrapText="1"/>
    </xf>
    <xf numFmtId="165" fontId="13" fillId="0" borderId="85" xfId="0" applyNumberFormat="1" applyFont="1" applyBorder="1" applyAlignment="1">
      <alignment horizontal="center" vertical="center" wrapText="1"/>
    </xf>
    <xf numFmtId="165" fontId="13" fillId="0" borderId="57" xfId="0" applyNumberFormat="1" applyFont="1" applyBorder="1" applyAlignment="1">
      <alignment horizontal="center" vertical="center" wrapText="1"/>
    </xf>
    <xf numFmtId="10" fontId="21" fillId="0" borderId="7" xfId="12" applyNumberFormat="1" applyFont="1" applyBorder="1" applyAlignment="1">
      <alignment horizontal="center" vertical="center" wrapText="1"/>
    </xf>
    <xf numFmtId="10" fontId="21" fillId="0" borderId="8" xfId="12" applyNumberFormat="1" applyFont="1" applyBorder="1" applyAlignment="1">
      <alignment horizontal="center" vertical="center" wrapText="1"/>
    </xf>
    <xf numFmtId="175" fontId="21" fillId="0" borderId="8" xfId="12" applyNumberFormat="1" applyFont="1" applyBorder="1" applyAlignment="1">
      <alignment horizontal="center" vertical="center" wrapText="1"/>
    </xf>
    <xf numFmtId="175" fontId="15" fillId="0" borderId="9" xfId="12" applyNumberFormat="1" applyFont="1" applyBorder="1" applyAlignment="1">
      <alignment horizontal="center" vertical="center" wrapText="1"/>
    </xf>
    <xf numFmtId="169" fontId="21" fillId="8" borderId="10" xfId="0" applyNumberFormat="1" applyFont="1" applyFill="1" applyBorder="1" applyAlignment="1">
      <alignment horizontal="center" vertical="center" wrapText="1"/>
    </xf>
    <xf numFmtId="10" fontId="21" fillId="8" borderId="10" xfId="0" applyNumberFormat="1" applyFont="1" applyFill="1" applyBorder="1" applyAlignment="1">
      <alignment horizontal="center" vertical="center" wrapText="1"/>
    </xf>
    <xf numFmtId="10" fontId="10" fillId="5" borderId="10" xfId="0" applyNumberFormat="1" applyFont="1" applyFill="1" applyBorder="1" applyAlignment="1">
      <alignment horizontal="center" vertical="center" wrapText="1"/>
    </xf>
    <xf numFmtId="165" fontId="21" fillId="11" borderId="10" xfId="0" applyNumberFormat="1" applyFont="1" applyFill="1" applyBorder="1" applyAlignment="1">
      <alignment horizontal="center" vertical="center"/>
    </xf>
    <xf numFmtId="165" fontId="21" fillId="8" borderId="9" xfId="0" applyNumberFormat="1" applyFont="1" applyFill="1" applyBorder="1" applyAlignment="1">
      <alignment horizontal="center" vertical="center"/>
    </xf>
    <xf numFmtId="165" fontId="21" fillId="8" borderId="10" xfId="0" applyNumberFormat="1" applyFont="1" applyFill="1" applyBorder="1" applyAlignment="1">
      <alignment horizontal="center" vertical="center"/>
    </xf>
    <xf numFmtId="179" fontId="10" fillId="7" borderId="0" xfId="0" applyNumberFormat="1" applyFont="1" applyFill="1" applyAlignment="1">
      <alignment horizontal="center" vertical="center"/>
    </xf>
    <xf numFmtId="179" fontId="13" fillId="0" borderId="76" xfId="0" applyNumberFormat="1" applyFont="1" applyBorder="1" applyAlignment="1">
      <alignment horizontal="center" vertical="center" wrapText="1"/>
    </xf>
    <xf numFmtId="49" fontId="24" fillId="0" borderId="0" xfId="0" applyNumberFormat="1" applyFont="1" applyAlignment="1">
      <alignment vertical="center"/>
    </xf>
    <xf numFmtId="167" fontId="20" fillId="0" borderId="0" xfId="0" applyNumberFormat="1" applyFont="1" applyAlignment="1">
      <alignment horizontal="center" vertical="center" wrapText="1"/>
    </xf>
    <xf numFmtId="0" fontId="15" fillId="0" borderId="38" xfId="0" applyFont="1" applyBorder="1" applyAlignment="1">
      <alignment horizontal="left" vertical="center" wrapText="1"/>
    </xf>
    <xf numFmtId="165" fontId="13" fillId="0" borderId="46"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165" fontId="13" fillId="0" borderId="38" xfId="0" applyNumberFormat="1" applyFont="1" applyBorder="1" applyAlignment="1">
      <alignment horizontal="center" vertical="center" wrapText="1"/>
    </xf>
    <xf numFmtId="167" fontId="13" fillId="0" borderId="23" xfId="0" applyNumberFormat="1" applyFont="1" applyBorder="1" applyAlignment="1">
      <alignment horizontal="center" vertical="center" wrapText="1"/>
    </xf>
    <xf numFmtId="179" fontId="13" fillId="0" borderId="7" xfId="0" applyNumberFormat="1" applyFont="1" applyBorder="1" applyAlignment="1">
      <alignment horizontal="center" vertical="center" wrapText="1"/>
    </xf>
    <xf numFmtId="0" fontId="15" fillId="5" borderId="22" xfId="0" applyFont="1" applyFill="1" applyBorder="1" applyAlignment="1">
      <alignment horizontal="left" vertical="center" wrapText="1"/>
    </xf>
    <xf numFmtId="167" fontId="13" fillId="0" borderId="22" xfId="0" applyNumberFormat="1" applyFont="1" applyBorder="1" applyAlignment="1">
      <alignment horizontal="center" vertical="center" wrapText="1"/>
    </xf>
    <xf numFmtId="179" fontId="13" fillId="0" borderId="8" xfId="0" applyNumberFormat="1" applyFont="1" applyBorder="1" applyAlignment="1">
      <alignment horizontal="center" vertical="center" wrapText="1"/>
    </xf>
    <xf numFmtId="179" fontId="13" fillId="0" borderId="38" xfId="0" applyNumberFormat="1" applyFont="1" applyBorder="1" applyAlignment="1">
      <alignment horizontal="center" vertical="center" wrapText="1"/>
    </xf>
    <xf numFmtId="179" fontId="13" fillId="0" borderId="22" xfId="0" applyNumberFormat="1" applyFont="1" applyBorder="1" applyAlignment="1">
      <alignment horizontal="center" vertical="center" wrapText="1"/>
    </xf>
    <xf numFmtId="0" fontId="20" fillId="0" borderId="0" xfId="25" applyFont="1"/>
    <xf numFmtId="0" fontId="10" fillId="8" borderId="0" xfId="25" applyFont="1" applyFill="1"/>
    <xf numFmtId="0" fontId="21" fillId="0" borderId="0" xfId="25" applyFont="1"/>
    <xf numFmtId="0" fontId="17" fillId="0" borderId="0" xfId="25" applyFont="1" applyAlignment="1">
      <alignment horizontal="center"/>
    </xf>
    <xf numFmtId="0" fontId="21" fillId="0" borderId="6" xfId="25" applyFont="1" applyBorder="1"/>
    <xf numFmtId="0" fontId="21" fillId="0" borderId="6" xfId="25" applyFont="1" applyBorder="1" applyAlignment="1">
      <alignment horizontal="center" vertical="center" wrapText="1"/>
    </xf>
    <xf numFmtId="0" fontId="17" fillId="0" borderId="7" xfId="25" applyFont="1" applyBorder="1" applyAlignment="1">
      <alignment horizontal="center"/>
    </xf>
    <xf numFmtId="0" fontId="21" fillId="0" borderId="7" xfId="25" applyFont="1" applyBorder="1"/>
    <xf numFmtId="0" fontId="21" fillId="0" borderId="7" xfId="25" applyFont="1" applyBorder="1" applyAlignment="1">
      <alignment horizontal="center"/>
    </xf>
    <xf numFmtId="3" fontId="21" fillId="0" borderId="7" xfId="25" applyNumberFormat="1" applyFont="1" applyBorder="1" applyAlignment="1">
      <alignment horizontal="center"/>
    </xf>
    <xf numFmtId="0" fontId="17" fillId="0" borderId="8" xfId="25" applyFont="1" applyBorder="1" applyAlignment="1">
      <alignment horizontal="center"/>
    </xf>
    <xf numFmtId="0" fontId="21" fillId="0" borderId="8" xfId="25" applyFont="1" applyBorder="1"/>
    <xf numFmtId="4" fontId="21" fillId="0" borderId="8" xfId="25" applyNumberFormat="1" applyFont="1" applyBorder="1" applyAlignment="1">
      <alignment horizontal="center"/>
    </xf>
    <xf numFmtId="0" fontId="21" fillId="0" borderId="8" xfId="25" applyFont="1" applyBorder="1" applyAlignment="1">
      <alignment horizontal="left" indent="1"/>
    </xf>
    <xf numFmtId="168" fontId="21" fillId="11" borderId="8" xfId="25" applyNumberFormat="1" applyFont="1" applyFill="1" applyBorder="1" applyAlignment="1">
      <alignment horizontal="center"/>
    </xf>
    <xf numFmtId="0" fontId="21" fillId="0" borderId="8" xfId="25" applyFont="1" applyBorder="1" applyAlignment="1">
      <alignment horizontal="left" wrapText="1" indent="1"/>
    </xf>
    <xf numFmtId="167" fontId="10" fillId="0" borderId="8" xfId="25" applyNumberFormat="1" applyFont="1" applyBorder="1" applyAlignment="1">
      <alignment horizontal="center" vertical="center" wrapText="1"/>
    </xf>
    <xf numFmtId="180" fontId="21" fillId="0" borderId="8" xfId="25" applyNumberFormat="1" applyFont="1" applyBorder="1" applyAlignment="1">
      <alignment horizontal="center" vertical="center" wrapText="1"/>
    </xf>
    <xf numFmtId="0" fontId="17" fillId="0" borderId="9" xfId="25" applyFont="1" applyBorder="1" applyAlignment="1">
      <alignment horizontal="center"/>
    </xf>
    <xf numFmtId="0" fontId="21" fillId="0" borderId="9" xfId="25" applyFont="1" applyBorder="1" applyAlignment="1">
      <alignment horizontal="left" indent="1"/>
    </xf>
    <xf numFmtId="168" fontId="21" fillId="11" borderId="9" xfId="25" applyNumberFormat="1" applyFont="1" applyFill="1" applyBorder="1" applyAlignment="1">
      <alignment horizontal="center"/>
    </xf>
    <xf numFmtId="167" fontId="21" fillId="0" borderId="7" xfId="25" applyNumberFormat="1" applyFont="1" applyBorder="1" applyAlignment="1">
      <alignment horizontal="center"/>
    </xf>
    <xf numFmtId="0" fontId="21" fillId="0" borderId="8" xfId="25" applyFont="1" applyBorder="1" applyAlignment="1">
      <alignment horizontal="left" indent="2"/>
    </xf>
    <xf numFmtId="180" fontId="10" fillId="0" borderId="8" xfId="25" applyNumberFormat="1" applyFont="1" applyBorder="1" applyAlignment="1">
      <alignment horizontal="center" vertical="center" wrapText="1"/>
    </xf>
    <xf numFmtId="4" fontId="10" fillId="0" borderId="8" xfId="25" applyNumberFormat="1" applyFont="1" applyBorder="1" applyAlignment="1">
      <alignment horizontal="center" vertical="center" wrapText="1"/>
    </xf>
    <xf numFmtId="0" fontId="21" fillId="0" borderId="9" xfId="25" applyFont="1" applyBorder="1" applyAlignment="1">
      <alignment horizontal="left" indent="2"/>
    </xf>
    <xf numFmtId="167" fontId="10" fillId="0" borderId="9" xfId="25" applyNumberFormat="1" applyFont="1" applyBorder="1" applyAlignment="1">
      <alignment horizontal="center" vertical="center" wrapText="1"/>
    </xf>
    <xf numFmtId="4" fontId="11" fillId="0" borderId="0" xfId="25" applyNumberFormat="1" applyFont="1" applyAlignment="1">
      <alignment horizontal="center"/>
    </xf>
    <xf numFmtId="0" fontId="21" fillId="0" borderId="6" xfId="25" applyFont="1" applyBorder="1" applyAlignment="1">
      <alignment horizontal="left"/>
    </xf>
    <xf numFmtId="181" fontId="10" fillId="0" borderId="8" xfId="21" applyNumberFormat="1" applyFont="1" applyBorder="1" applyAlignment="1">
      <alignment horizontal="center" vertical="center" wrapText="1"/>
    </xf>
    <xf numFmtId="0" fontId="21" fillId="0" borderId="8" xfId="25" applyFont="1" applyBorder="1" applyAlignment="1">
      <alignment horizontal="left"/>
    </xf>
    <xf numFmtId="43" fontId="21" fillId="0" borderId="13" xfId="21" applyFont="1" applyBorder="1" applyAlignment="1">
      <alignment horizontal="center"/>
    </xf>
    <xf numFmtId="43" fontId="10" fillId="0" borderId="8" xfId="21" applyFont="1" applyBorder="1" applyAlignment="1">
      <alignment horizontal="center" vertical="center" wrapText="1"/>
    </xf>
    <xf numFmtId="0" fontId="21" fillId="0" borderId="9" xfId="25" applyFont="1" applyBorder="1" applyAlignment="1">
      <alignment horizontal="left" wrapText="1" indent="1"/>
    </xf>
    <xf numFmtId="43" fontId="10" fillId="0" borderId="9" xfId="21" applyFont="1" applyBorder="1" applyAlignment="1">
      <alignment horizontal="center" vertical="center" wrapText="1"/>
    </xf>
    <xf numFmtId="0" fontId="17" fillId="0" borderId="10" xfId="25" applyFont="1" applyBorder="1" applyAlignment="1">
      <alignment horizontal="center"/>
    </xf>
    <xf numFmtId="0" fontId="21" fillId="0" borderId="8" xfId="25" applyFont="1" applyBorder="1" applyAlignment="1">
      <alignment horizontal="left" wrapText="1"/>
    </xf>
    <xf numFmtId="0" fontId="21" fillId="0" borderId="9" xfId="25" applyFont="1" applyBorder="1" applyAlignment="1">
      <alignment horizontal="left" wrapText="1"/>
    </xf>
    <xf numFmtId="0" fontId="17" fillId="0" borderId="24" xfId="25" applyFont="1" applyBorder="1" applyAlignment="1">
      <alignment horizontal="center"/>
    </xf>
    <xf numFmtId="0" fontId="21" fillId="0" borderId="24" xfId="25" applyFont="1" applyBorder="1" applyAlignment="1">
      <alignment horizontal="left"/>
    </xf>
    <xf numFmtId="0" fontId="21" fillId="0" borderId="13" xfId="25" applyFont="1" applyBorder="1" applyAlignment="1">
      <alignment horizontal="center"/>
    </xf>
    <xf numFmtId="43" fontId="21" fillId="0" borderId="8" xfId="21" applyFont="1" applyBorder="1" applyAlignment="1">
      <alignment horizontal="center"/>
    </xf>
    <xf numFmtId="0" fontId="17" fillId="0" borderId="13" xfId="25" applyFont="1" applyBorder="1" applyAlignment="1">
      <alignment horizontal="center"/>
    </xf>
    <xf numFmtId="0" fontId="21" fillId="0" borderId="13" xfId="25" applyFont="1" applyBorder="1" applyAlignment="1">
      <alignment horizontal="left" indent="1"/>
    </xf>
    <xf numFmtId="3" fontId="21" fillId="0" borderId="8" xfId="25" applyNumberFormat="1" applyFont="1" applyBorder="1" applyAlignment="1">
      <alignment horizontal="center"/>
    </xf>
    <xf numFmtId="0" fontId="17" fillId="0" borderId="11" xfId="25" applyFont="1" applyBorder="1" applyAlignment="1">
      <alignment horizontal="center"/>
    </xf>
    <xf numFmtId="0" fontId="21" fillId="0" borderId="11" xfId="25" applyFont="1" applyBorder="1" applyAlignment="1">
      <alignment horizontal="left" indent="1"/>
    </xf>
    <xf numFmtId="167" fontId="10" fillId="0" borderId="11" xfId="25" applyNumberFormat="1" applyFont="1" applyBorder="1" applyAlignment="1">
      <alignment horizontal="center" vertical="center" wrapText="1"/>
    </xf>
    <xf numFmtId="0" fontId="21" fillId="0" borderId="15" xfId="25" applyFont="1" applyBorder="1" applyAlignment="1">
      <alignment horizontal="center"/>
    </xf>
    <xf numFmtId="43" fontId="21" fillId="0" borderId="11" xfId="21" applyFont="1" applyBorder="1" applyAlignment="1">
      <alignment horizontal="center"/>
    </xf>
    <xf numFmtId="0" fontId="17" fillId="0" borderId="7" xfId="25" applyFont="1" applyBorder="1" applyAlignment="1">
      <alignment horizontal="center" vertical="center"/>
    </xf>
    <xf numFmtId="0" fontId="21" fillId="0" borderId="7" xfId="25" applyFont="1" applyBorder="1" applyAlignment="1">
      <alignment horizontal="left" vertical="center" wrapText="1"/>
    </xf>
    <xf numFmtId="43" fontId="10" fillId="0" borderId="7" xfId="21" applyFont="1" applyBorder="1" applyAlignment="1">
      <alignment horizontal="center" vertical="center" wrapText="1"/>
    </xf>
    <xf numFmtId="0" fontId="17" fillId="0" borderId="8" xfId="25" applyFont="1" applyBorder="1" applyAlignment="1">
      <alignment horizontal="center" vertical="center"/>
    </xf>
    <xf numFmtId="0" fontId="17" fillId="0" borderId="9" xfId="25" applyFont="1" applyBorder="1" applyAlignment="1">
      <alignment horizontal="center" vertical="center"/>
    </xf>
    <xf numFmtId="0" fontId="17" fillId="0" borderId="10" xfId="25" applyFont="1" applyBorder="1" applyAlignment="1">
      <alignment horizontal="center" vertical="center"/>
    </xf>
    <xf numFmtId="0" fontId="21" fillId="0" borderId="10" xfId="25" applyFont="1" applyBorder="1" applyAlignment="1">
      <alignment horizontal="left" vertical="center" wrapText="1"/>
    </xf>
    <xf numFmtId="43" fontId="21" fillId="0" borderId="10" xfId="21" applyFont="1" applyBorder="1" applyAlignment="1">
      <alignment horizontal="center"/>
    </xf>
    <xf numFmtId="0" fontId="21" fillId="0" borderId="10" xfId="25" applyFont="1" applyBorder="1" applyAlignment="1">
      <alignment wrapText="1"/>
    </xf>
    <xf numFmtId="0" fontId="21" fillId="0" borderId="10" xfId="25" applyFont="1" applyBorder="1" applyAlignment="1">
      <alignment horizontal="left" wrapText="1"/>
    </xf>
    <xf numFmtId="43" fontId="10" fillId="0" borderId="10" xfId="21" applyFont="1" applyBorder="1" applyAlignment="1">
      <alignment horizontal="center" vertical="center" wrapText="1"/>
    </xf>
    <xf numFmtId="0" fontId="17" fillId="0" borderId="0" xfId="25" applyFont="1" applyAlignment="1">
      <alignment horizontal="center" vertical="center"/>
    </xf>
    <xf numFmtId="0" fontId="21" fillId="0" borderId="0" xfId="25" applyFont="1" applyAlignment="1">
      <alignment wrapText="1"/>
    </xf>
    <xf numFmtId="43" fontId="21" fillId="0" borderId="0" xfId="21" applyFont="1" applyAlignment="1">
      <alignment horizontal="center"/>
    </xf>
    <xf numFmtId="176" fontId="10" fillId="0" borderId="7" xfId="25" applyNumberFormat="1" applyFont="1" applyBorder="1" applyAlignment="1">
      <alignment horizontal="center"/>
    </xf>
    <xf numFmtId="176" fontId="10" fillId="0" borderId="8" xfId="25" applyNumberFormat="1" applyFont="1" applyBorder="1" applyAlignment="1">
      <alignment horizontal="center"/>
    </xf>
    <xf numFmtId="0" fontId="17" fillId="8" borderId="7" xfId="26" applyFont="1" applyFill="1" applyBorder="1" applyAlignment="1">
      <alignment horizontal="center" vertical="center" wrapText="1"/>
    </xf>
    <xf numFmtId="0" fontId="21" fillId="8" borderId="7" xfId="25" applyFont="1" applyFill="1" applyBorder="1"/>
    <xf numFmtId="0" fontId="17" fillId="8" borderId="8" xfId="26" applyFont="1" applyFill="1" applyBorder="1" applyAlignment="1">
      <alignment horizontal="center" vertical="center" wrapText="1"/>
    </xf>
    <xf numFmtId="0" fontId="21" fillId="8" borderId="8" xfId="25" applyFont="1" applyFill="1" applyBorder="1" applyAlignment="1">
      <alignment horizontal="left" indent="1"/>
    </xf>
    <xf numFmtId="167" fontId="10" fillId="8" borderId="8" xfId="25" applyNumberFormat="1" applyFont="1" applyFill="1" applyBorder="1" applyAlignment="1">
      <alignment horizontal="center" vertical="center" wrapText="1"/>
    </xf>
    <xf numFmtId="0" fontId="21" fillId="8" borderId="8" xfId="25" applyFont="1" applyFill="1" applyBorder="1"/>
    <xf numFmtId="43" fontId="21" fillId="8" borderId="8" xfId="21" applyFont="1" applyFill="1" applyBorder="1" applyAlignment="1">
      <alignment horizontal="center" wrapText="1"/>
    </xf>
    <xf numFmtId="4" fontId="21" fillId="8" borderId="8" xfId="13" applyNumberFormat="1" applyFont="1" applyFill="1" applyBorder="1" applyAlignment="1">
      <alignment horizontal="center" wrapText="1"/>
    </xf>
    <xf numFmtId="43" fontId="10" fillId="8" borderId="8" xfId="21" applyFont="1" applyFill="1" applyBorder="1" applyAlignment="1">
      <alignment horizontal="center" vertical="center" wrapText="1"/>
    </xf>
    <xf numFmtId="0" fontId="17" fillId="8" borderId="11" xfId="26" applyFont="1" applyFill="1" applyBorder="1" applyAlignment="1">
      <alignment horizontal="center" vertical="center" wrapText="1"/>
    </xf>
    <xf numFmtId="0" fontId="21" fillId="8" borderId="11" xfId="25" applyFont="1" applyFill="1" applyBorder="1" applyAlignment="1">
      <alignment horizontal="left" indent="1"/>
    </xf>
    <xf numFmtId="43" fontId="21" fillId="8" borderId="11" xfId="21" applyFont="1" applyFill="1" applyBorder="1" applyAlignment="1">
      <alignment horizontal="center" wrapText="1"/>
    </xf>
    <xf numFmtId="167" fontId="10" fillId="8" borderId="11" xfId="25" applyNumberFormat="1" applyFont="1" applyFill="1" applyBorder="1" applyAlignment="1">
      <alignment horizontal="center" vertical="center" wrapText="1"/>
    </xf>
    <xf numFmtId="4" fontId="21" fillId="8" borderId="11" xfId="13" applyNumberFormat="1" applyFont="1" applyFill="1" applyBorder="1" applyAlignment="1">
      <alignment horizontal="center" wrapText="1"/>
    </xf>
    <xf numFmtId="0" fontId="21" fillId="8" borderId="8" xfId="25" applyFont="1" applyFill="1" applyBorder="1" applyAlignment="1">
      <alignment horizontal="left" wrapText="1"/>
    </xf>
    <xf numFmtId="0" fontId="21" fillId="8" borderId="8" xfId="13" applyFont="1" applyFill="1" applyBorder="1" applyAlignment="1">
      <alignment horizontal="center" vertical="center" wrapText="1"/>
    </xf>
    <xf numFmtId="0" fontId="21" fillId="8" borderId="8" xfId="25" applyFont="1" applyFill="1" applyBorder="1" applyAlignment="1">
      <alignment horizontal="left"/>
    </xf>
    <xf numFmtId="173" fontId="21" fillId="8" borderId="8" xfId="25" applyNumberFormat="1" applyFont="1" applyFill="1" applyBorder="1" applyAlignment="1">
      <alignment horizontal="center" vertical="center" wrapText="1"/>
    </xf>
    <xf numFmtId="43" fontId="10" fillId="8" borderId="11" xfId="21" applyFont="1" applyFill="1" applyBorder="1" applyAlignment="1">
      <alignment horizontal="center" vertical="center" wrapText="1"/>
    </xf>
    <xf numFmtId="173" fontId="21" fillId="8" borderId="11" xfId="25" applyNumberFormat="1" applyFont="1" applyFill="1" applyBorder="1" applyAlignment="1">
      <alignment horizontal="center" vertical="center" wrapText="1"/>
    </xf>
    <xf numFmtId="0" fontId="21" fillId="8" borderId="0" xfId="25" applyFont="1" applyFill="1"/>
    <xf numFmtId="3" fontId="21" fillId="8" borderId="0" xfId="25" applyNumberFormat="1" applyFont="1" applyFill="1"/>
    <xf numFmtId="43" fontId="21" fillId="8" borderId="0" xfId="22" applyFont="1" applyFill="1" applyAlignment="1">
      <alignment horizontal="center" vertical="center"/>
    </xf>
    <xf numFmtId="0" fontId="10" fillId="8" borderId="0" xfId="0" applyFont="1" applyFill="1" applyAlignment="1">
      <alignment horizontal="left"/>
    </xf>
    <xf numFmtId="0" fontId="10" fillId="8" borderId="0" xfId="0" applyFont="1" applyFill="1" applyAlignment="1">
      <alignment horizontal="center" vertical="center"/>
    </xf>
    <xf numFmtId="0" fontId="10" fillId="8" borderId="0" xfId="0" applyFont="1" applyFill="1" applyAlignment="1">
      <alignment horizontal="center" vertical="center"/>
    </xf>
    <xf numFmtId="0" fontId="41" fillId="8" borderId="0" xfId="0" applyFont="1" applyFill="1" applyAlignment="1">
      <alignment horizontal="left"/>
    </xf>
    <xf numFmtId="0" fontId="10" fillId="8" borderId="0" xfId="0" applyFont="1" applyFill="1" applyAlignment="1">
      <alignment horizontal="left"/>
    </xf>
    <xf numFmtId="0" fontId="10" fillId="0" borderId="0" xfId="0" applyFont="1" applyAlignment="1">
      <alignment horizontal="center" vertical="top" wrapText="1"/>
    </xf>
    <xf numFmtId="0" fontId="15" fillId="0" borderId="0" xfId="0" applyFont="1" applyAlignment="1">
      <alignment horizontal="center"/>
    </xf>
    <xf numFmtId="0" fontId="11" fillId="0" borderId="10" xfId="0" applyFont="1" applyBorder="1" applyAlignment="1">
      <alignment horizontal="center" vertical="center" wrapText="1"/>
    </xf>
    <xf numFmtId="0" fontId="20" fillId="7" borderId="0" xfId="0" applyFont="1" applyFill="1" applyAlignment="1">
      <alignment horizontal="left" vertical="center" wrapText="1"/>
    </xf>
    <xf numFmtId="49" fontId="29" fillId="0" borderId="0" xfId="0" applyNumberFormat="1" applyFont="1" applyAlignment="1">
      <alignment horizontal="left" vertical="center" wrapText="1"/>
    </xf>
    <xf numFmtId="0" fontId="23" fillId="0" borderId="0" xfId="0" applyFont="1" applyAlignment="1">
      <alignment horizontal="justify" vertical="center" wrapText="1"/>
    </xf>
    <xf numFmtId="0" fontId="10" fillId="0" borderId="0" xfId="0" applyFont="1" applyAlignment="1">
      <alignment horizontal="justify" vertical="center" wrapText="1"/>
    </xf>
    <xf numFmtId="0" fontId="10" fillId="5" borderId="10" xfId="0" applyFont="1" applyFill="1" applyBorder="1" applyAlignment="1">
      <alignment horizontal="center" vertical="center" wrapText="1"/>
    </xf>
    <xf numFmtId="0" fontId="15" fillId="0" borderId="0" xfId="0" applyFont="1" applyAlignment="1">
      <alignment horizontal="justify" vertical="center" wrapText="1"/>
    </xf>
    <xf numFmtId="0" fontId="20" fillId="0" borderId="0" xfId="0" applyFont="1" applyAlignment="1">
      <alignment horizontal="left"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20" fillId="7" borderId="0" xfId="0" applyFont="1" applyFill="1" applyAlignment="1">
      <alignment horizontal="center" vertical="center"/>
    </xf>
    <xf numFmtId="0" fontId="24" fillId="7" borderId="0" xfId="0" applyFont="1" applyFill="1" applyAlignment="1">
      <alignment horizontal="center" vertical="center"/>
    </xf>
    <xf numFmtId="0" fontId="20" fillId="7" borderId="0" xfId="0" applyFont="1" applyFill="1" applyAlignment="1">
      <alignment horizontal="center" vertical="center" wrapText="1"/>
    </xf>
    <xf numFmtId="0" fontId="13" fillId="7" borderId="0" xfId="0" applyFont="1" applyFill="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5" fillId="0" borderId="0" xfId="0" applyFont="1" applyAlignment="1">
      <alignment horizontal="left" wrapText="1"/>
    </xf>
    <xf numFmtId="0" fontId="13" fillId="0" borderId="0" xfId="0" applyFont="1" applyAlignment="1">
      <alignment horizontal="left" vertical="center" wrapText="1"/>
    </xf>
    <xf numFmtId="0" fontId="10" fillId="0" borderId="0" xfId="0" applyFont="1" applyAlignment="1">
      <alignment horizontal="center" vertical="center" wrapText="1"/>
    </xf>
    <xf numFmtId="0" fontId="15" fillId="7" borderId="0" xfId="0" applyFont="1" applyFill="1" applyAlignment="1">
      <alignment horizontal="center" vertical="center" wrapText="1"/>
    </xf>
    <xf numFmtId="0" fontId="10" fillId="0" borderId="0" xfId="0" applyFont="1" applyAlignment="1">
      <alignment horizontal="center"/>
    </xf>
    <xf numFmtId="0" fontId="10" fillId="0" borderId="6" xfId="0" applyFont="1" applyBorder="1" applyAlignment="1">
      <alignment horizontal="center"/>
    </xf>
    <xf numFmtId="0" fontId="15" fillId="7" borderId="0" xfId="0" applyFont="1" applyFill="1" applyAlignment="1">
      <alignment horizontal="center"/>
    </xf>
    <xf numFmtId="0" fontId="20" fillId="7" borderId="0" xfId="0" applyFont="1" applyFill="1" applyAlignment="1">
      <alignment horizontal="center"/>
    </xf>
    <xf numFmtId="0" fontId="21" fillId="0" borderId="0" xfId="0" applyFont="1" applyAlignment="1">
      <alignment horizontal="center" vertical="center"/>
    </xf>
    <xf numFmtId="0" fontId="15" fillId="7" borderId="0" xfId="0" applyFont="1" applyFill="1" applyAlignment="1">
      <alignment horizontal="left"/>
    </xf>
    <xf numFmtId="167" fontId="10" fillId="11" borderId="10" xfId="0" applyNumberFormat="1" applyFont="1" applyFill="1" applyBorder="1" applyAlignment="1">
      <alignment horizontal="center" vertical="center" wrapText="1"/>
    </xf>
    <xf numFmtId="167" fontId="10" fillId="11" borderId="8" xfId="0" applyNumberFormat="1" applyFont="1" applyFill="1" applyBorder="1" applyAlignment="1">
      <alignment horizontal="center" vertical="center" wrapText="1"/>
    </xf>
    <xf numFmtId="167" fontId="10" fillId="11" borderId="11" xfId="0" applyNumberFormat="1" applyFont="1" applyFill="1" applyBorder="1" applyAlignment="1">
      <alignment horizontal="center" vertical="center" wrapText="1"/>
    </xf>
    <xf numFmtId="0" fontId="21" fillId="0" borderId="0" xfId="0" applyFont="1" applyAlignment="1">
      <alignment horizontal="center"/>
    </xf>
    <xf numFmtId="0" fontId="13" fillId="7" borderId="0" xfId="0" applyFont="1" applyFill="1" applyAlignment="1">
      <alignment horizontal="left" vertical="center" wrapText="1"/>
    </xf>
    <xf numFmtId="0" fontId="11" fillId="5" borderId="10" xfId="0" applyFont="1" applyFill="1" applyBorder="1" applyAlignment="1">
      <alignment horizontal="center" vertical="center" wrapText="1"/>
    </xf>
    <xf numFmtId="0" fontId="10" fillId="11" borderId="0" xfId="0" applyFont="1" applyFill="1" applyAlignment="1">
      <alignment horizontal="center" vertical="center" wrapText="1"/>
    </xf>
    <xf numFmtId="167" fontId="15" fillId="7" borderId="8" xfId="0" applyNumberFormat="1" applyFont="1" applyFill="1" applyBorder="1" applyAlignment="1">
      <alignment horizontal="left" vertical="center"/>
    </xf>
    <xf numFmtId="0" fontId="23" fillId="0" borderId="0" xfId="0" applyFont="1" applyAlignment="1">
      <alignment vertical="center"/>
    </xf>
    <xf numFmtId="0" fontId="23" fillId="0" borderId="6"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5" fillId="7" borderId="0" xfId="0" applyFont="1" applyFill="1" applyAlignment="1">
      <alignment horizontal="left" vertical="center"/>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0" xfId="0" applyFont="1" applyBorder="1" applyAlignment="1">
      <alignment horizontal="center"/>
    </xf>
    <xf numFmtId="49" fontId="21" fillId="5" borderId="0" xfId="0" applyNumberFormat="1" applyFont="1" applyFill="1" applyAlignment="1">
      <alignment horizontal="justify"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49" fontId="20" fillId="0" borderId="0" xfId="0" applyNumberFormat="1" applyFont="1" applyAlignment="1">
      <alignment horizontal="left" vertical="center"/>
    </xf>
    <xf numFmtId="0" fontId="11"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0" fillId="8" borderId="0" xfId="0" applyFont="1" applyFill="1" applyAlignment="1">
      <alignment horizontal="center" vertical="center" wrapText="1"/>
    </xf>
    <xf numFmtId="0" fontId="10" fillId="8" borderId="6" xfId="0" applyFont="1" applyFill="1" applyBorder="1" applyAlignment="1">
      <alignment horizontal="center" vertical="center" wrapText="1"/>
    </xf>
    <xf numFmtId="49" fontId="20" fillId="0" borderId="0" xfId="0" applyNumberFormat="1" applyFont="1" applyAlignment="1">
      <alignment horizontal="justify" vertical="center" wrapText="1"/>
    </xf>
    <xf numFmtId="49" fontId="29" fillId="0" borderId="0" xfId="0" applyNumberFormat="1" applyFont="1" applyAlignment="1">
      <alignment horizontal="justify" vertical="center" wrapText="1"/>
    </xf>
    <xf numFmtId="49" fontId="21" fillId="0" borderId="0" xfId="0" applyNumberFormat="1" applyFont="1" applyAlignment="1">
      <alignment horizontal="justify" vertical="center" wrapText="1"/>
    </xf>
    <xf numFmtId="49" fontId="21" fillId="0" borderId="0" xfId="0" applyNumberFormat="1" applyFont="1" applyAlignment="1">
      <alignment vertical="center" wrapText="1"/>
    </xf>
    <xf numFmtId="49" fontId="20" fillId="0" borderId="0" xfId="0" applyNumberFormat="1" applyFont="1" applyAlignment="1">
      <alignment vertical="center"/>
    </xf>
    <xf numFmtId="49" fontId="21" fillId="0" borderId="10" xfId="0" applyNumberFormat="1" applyFont="1" applyBorder="1" applyAlignment="1">
      <alignment horizontal="center" vertical="center"/>
    </xf>
    <xf numFmtId="49" fontId="21" fillId="0" borderId="0" xfId="0" applyNumberFormat="1" applyFont="1" applyAlignment="1">
      <alignment horizontal="center" vertical="center" wrapText="1"/>
    </xf>
    <xf numFmtId="49" fontId="21" fillId="0" borderId="6" xfId="0" applyNumberFormat="1" applyFont="1" applyBorder="1" applyAlignment="1">
      <alignment horizontal="center" vertical="center" wrapText="1"/>
    </xf>
    <xf numFmtId="49" fontId="21" fillId="0" borderId="0" xfId="0" applyNumberFormat="1" applyFont="1" applyAlignment="1">
      <alignment horizontal="center" vertical="center"/>
    </xf>
    <xf numFmtId="49" fontId="21" fillId="0" borderId="6"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0" fillId="0" borderId="0" xfId="0" applyNumberFormat="1" applyFont="1" applyAlignment="1">
      <alignment horizontal="justify" vertical="center"/>
    </xf>
    <xf numFmtId="49" fontId="21" fillId="0" borderId="0" xfId="0" applyNumberFormat="1" applyFont="1" applyAlignment="1"/>
    <xf numFmtId="49" fontId="29" fillId="0" borderId="0" xfId="0" applyNumberFormat="1" applyFont="1" applyAlignment="1">
      <alignment horizontal="justify" vertical="center"/>
    </xf>
    <xf numFmtId="0" fontId="11" fillId="8" borderId="0" xfId="0" applyFont="1" applyFill="1" applyAlignment="1">
      <alignment horizontal="center" vertical="center" wrapText="1"/>
    </xf>
    <xf numFmtId="0" fontId="11" fillId="8" borderId="10"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10" fillId="8" borderId="10" xfId="0" applyFont="1" applyFill="1" applyBorder="1" applyAlignment="1">
      <alignment horizontal="center" vertical="center" wrapText="1"/>
    </xf>
    <xf numFmtId="9" fontId="21" fillId="8" borderId="0" xfId="0" applyNumberFormat="1" applyFont="1" applyFill="1" applyAlignment="1">
      <alignment horizontal="center" vertical="center" wrapText="1"/>
    </xf>
    <xf numFmtId="0" fontId="20" fillId="0" borderId="0" xfId="0" applyFont="1" applyAlignment="1">
      <alignment horizontal="center" vertical="center"/>
    </xf>
    <xf numFmtId="0" fontId="20" fillId="0" borderId="5" xfId="0" applyFont="1" applyBorder="1" applyAlignment="1">
      <alignment horizont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0" fillId="0" borderId="6" xfId="0" applyFont="1" applyBorder="1" applyAlignment="1">
      <alignment horizontal="center" vertical="center"/>
    </xf>
    <xf numFmtId="0" fontId="15" fillId="8" borderId="21"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5" fillId="8" borderId="0" xfId="0" applyFont="1" applyFill="1" applyAlignment="1">
      <alignment horizontal="center" vertical="center" wrapText="1"/>
    </xf>
    <xf numFmtId="0" fontId="10" fillId="8" borderId="2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15" fillId="8" borderId="0" xfId="0" applyFont="1" applyFill="1" applyAlignment="1">
      <alignment horizontal="center" vertical="center"/>
    </xf>
    <xf numFmtId="0" fontId="15" fillId="8" borderId="6" xfId="0" applyFont="1" applyFill="1" applyBorder="1" applyAlignment="1">
      <alignment horizontal="center" vertic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21" fillId="0" borderId="0" xfId="0" applyFont="1" applyAlignment="1">
      <alignment horizontal="center" vertical="center" wrapText="1"/>
    </xf>
    <xf numFmtId="0" fontId="21" fillId="8" borderId="43"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0" borderId="10" xfId="0" applyFont="1" applyBorder="1" applyAlignment="1">
      <alignment horizontal="center"/>
    </xf>
    <xf numFmtId="0" fontId="10" fillId="0" borderId="33" xfId="0" applyFont="1" applyBorder="1" applyAlignment="1">
      <alignment horizontal="center" vertical="center" wrapText="1"/>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15" fillId="0" borderId="3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21" fillId="0" borderId="6" xfId="0" applyFont="1" applyBorder="1" applyAlignment="1">
      <alignment horizontal="center" vertical="center"/>
    </xf>
    <xf numFmtId="0" fontId="21" fillId="0" borderId="11"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24" xfId="0" applyFont="1" applyBorder="1" applyAlignment="1">
      <alignment horizontal="center"/>
    </xf>
    <xf numFmtId="0" fontId="21" fillId="0" borderId="6" xfId="0" applyFont="1" applyBorder="1" applyAlignment="1">
      <alignment horizontal="center" vertical="center" wrapText="1"/>
    </xf>
    <xf numFmtId="0" fontId="21" fillId="0" borderId="29" xfId="0" applyFont="1" applyBorder="1" applyAlignment="1">
      <alignment horizontal="center"/>
    </xf>
    <xf numFmtId="0" fontId="21" fillId="0" borderId="30" xfId="0" applyFont="1" applyBorder="1" applyAlignment="1">
      <alignment horizontal="center"/>
    </xf>
    <xf numFmtId="0" fontId="21" fillId="0" borderId="19" xfId="0" applyFont="1" applyBorder="1" applyAlignment="1">
      <alignment horizontal="center" wrapText="1"/>
    </xf>
    <xf numFmtId="0" fontId="21" fillId="0" borderId="0" xfId="10" applyFont="1" applyAlignment="1">
      <alignment horizontal="center" vertical="center" wrapText="1"/>
    </xf>
    <xf numFmtId="0" fontId="21" fillId="0" borderId="6" xfId="10" applyFont="1" applyBorder="1" applyAlignment="1">
      <alignment horizontal="center" vertical="center" wrapText="1"/>
    </xf>
    <xf numFmtId="0" fontId="21" fillId="0" borderId="10" xfId="10" applyFont="1" applyBorder="1" applyAlignment="1">
      <alignment horizontal="center" vertical="center" wrapText="1"/>
    </xf>
    <xf numFmtId="0" fontId="21" fillId="0" borderId="6" xfId="25" applyFont="1" applyBorder="1" applyAlignment="1">
      <alignment horizontal="left"/>
    </xf>
    <xf numFmtId="0" fontId="21" fillId="0" borderId="5" xfId="25" applyFont="1" applyBorder="1" applyAlignment="1">
      <alignment horizontal="center" vertical="center" wrapText="1"/>
    </xf>
    <xf numFmtId="0" fontId="21" fillId="0" borderId="0" xfId="25" applyFont="1" applyAlignment="1">
      <alignment horizontal="center" vertical="center" wrapText="1"/>
    </xf>
    <xf numFmtId="0" fontId="21" fillId="0" borderId="6" xfId="25" applyFont="1" applyBorder="1" applyAlignment="1">
      <alignment horizontal="center" vertical="center" wrapText="1"/>
    </xf>
    <xf numFmtId="0" fontId="21" fillId="0" borderId="5" xfId="25" applyFont="1" applyBorder="1" applyAlignment="1">
      <alignment horizontal="left"/>
    </xf>
    <xf numFmtId="0" fontId="21" fillId="11" borderId="7" xfId="25" applyFont="1" applyFill="1" applyBorder="1" applyAlignment="1">
      <alignment horizontal="left"/>
    </xf>
    <xf numFmtId="0" fontId="21" fillId="11" borderId="10" xfId="25" applyFont="1" applyFill="1" applyBorder="1" applyAlignment="1">
      <alignment horizontal="left"/>
    </xf>
    <xf numFmtId="0" fontId="21" fillId="0" borderId="10" xfId="13" applyFont="1" applyBorder="1" applyAlignment="1">
      <alignment horizontal="center" vertical="center"/>
    </xf>
    <xf numFmtId="0" fontId="21" fillId="0" borderId="37" xfId="13" applyFont="1" applyBorder="1" applyAlignment="1">
      <alignment horizontal="center" vertical="center"/>
    </xf>
    <xf numFmtId="0" fontId="21" fillId="0" borderId="12" xfId="13" applyFont="1" applyBorder="1" applyAlignment="1">
      <alignment horizontal="center" vertical="center"/>
    </xf>
    <xf numFmtId="0" fontId="11" fillId="0" borderId="21" xfId="0" applyFont="1" applyBorder="1" applyAlignment="1">
      <alignment horizontal="center" vertical="center" wrapText="1"/>
    </xf>
    <xf numFmtId="0" fontId="13" fillId="0" borderId="0" xfId="0" applyFont="1" applyAlignment="1">
      <alignment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1" fillId="0" borderId="16" xfId="13" applyFont="1" applyBorder="1" applyAlignment="1">
      <alignment horizontal="left" vertical="center" wrapText="1"/>
    </xf>
    <xf numFmtId="0" fontId="21" fillId="0" borderId="42" xfId="13" applyFont="1" applyBorder="1" applyAlignment="1">
      <alignment horizontal="left" vertical="center" wrapText="1"/>
    </xf>
    <xf numFmtId="0" fontId="21" fillId="0" borderId="19" xfId="13" applyFont="1" applyBorder="1" applyAlignment="1">
      <alignment horizontal="center" vertical="center"/>
    </xf>
    <xf numFmtId="0" fontId="10" fillId="0" borderId="1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10" fillId="11" borderId="60" xfId="0" applyFont="1" applyFill="1" applyBorder="1" applyAlignment="1">
      <alignment horizontal="left" vertical="center" wrapText="1"/>
    </xf>
    <xf numFmtId="0" fontId="10" fillId="11" borderId="14" xfId="0" applyFont="1" applyFill="1" applyBorder="1" applyAlignment="1">
      <alignment horizontal="left" vertical="center" wrapText="1"/>
    </xf>
    <xf numFmtId="0" fontId="21" fillId="0" borderId="63" xfId="0" applyFont="1" applyBorder="1" applyAlignment="1">
      <alignment horizontal="center" vertical="center" wrapText="1"/>
    </xf>
    <xf numFmtId="0" fontId="21" fillId="0" borderId="68"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5" xfId="0" applyFont="1" applyBorder="1" applyAlignment="1">
      <alignment horizontal="center" vertical="center" wrapText="1"/>
    </xf>
    <xf numFmtId="0" fontId="15" fillId="0" borderId="63"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87" xfId="0" applyFont="1" applyBorder="1" applyAlignment="1">
      <alignment horizontal="center" vertical="center" wrapText="1"/>
    </xf>
    <xf numFmtId="0" fontId="20" fillId="0" borderId="82" xfId="0" applyFont="1" applyBorder="1" applyAlignment="1">
      <alignment horizontal="center" vertical="center" wrapText="1"/>
    </xf>
    <xf numFmtId="0" fontId="10" fillId="11" borderId="0" xfId="0" applyFont="1" applyFill="1" applyAlignment="1">
      <alignment horizontal="left" vertical="center" wrapText="1"/>
    </xf>
    <xf numFmtId="10" fontId="21" fillId="0" borderId="102" xfId="12" applyNumberFormat="1" applyFont="1" applyBorder="1" applyAlignment="1">
      <alignment horizontal="center" vertical="center" wrapText="1"/>
    </xf>
    <xf numFmtId="10" fontId="21" fillId="0" borderId="16" xfId="12" applyNumberFormat="1" applyFont="1" applyBorder="1" applyAlignment="1">
      <alignment horizontal="center" vertical="center" wrapText="1"/>
    </xf>
    <xf numFmtId="10" fontId="21" fillId="0" borderId="42" xfId="12" applyNumberFormat="1" applyFont="1" applyBorder="1" applyAlignment="1">
      <alignment horizontal="center" vertical="center" wrapText="1"/>
    </xf>
  </cellXfs>
  <cellStyles count="27">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xfId="21" builtinId="3"/>
    <cellStyle name="Komma 2" xfId="22" xr:uid="{81279B1E-4A30-47D1-829B-F9E890371D47}"/>
    <cellStyle name="Komma 3" xfId="24"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3" xr:uid="{D607826D-6D2D-4C34-A853-0570448D50A8}"/>
    <cellStyle name="Standard 3 3" xfId="26" xr:uid="{6AEC3B4E-E75B-4616-97C5-9329F0C816A7}"/>
    <cellStyle name="Standard 6" xfId="25" xr:uid="{9799E88B-86D0-4538-B71D-1B42CCBBE98A}"/>
    <cellStyle name="Summe" xfId="17" xr:uid="{E978ED61-9AEE-4479-ABC4-CABAF7EE765D}"/>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10277475</xdr:colOff>
      <xdr:row>0</xdr:row>
      <xdr:rowOff>104775</xdr:rowOff>
    </xdr:from>
    <xdr:to>
      <xdr:col>4</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1866900</xdr:colOff>
      <xdr:row>101</xdr:row>
      <xdr:rowOff>152400</xdr:rowOff>
    </xdr:from>
    <xdr:to>
      <xdr:col>11</xdr:col>
      <xdr:colOff>602457</xdr:colOff>
      <xdr:row>111</xdr:row>
      <xdr:rowOff>38100</xdr:rowOff>
    </xdr:to>
    <xdr:sp macro="" textlink="">
      <xdr:nvSpPr>
        <xdr:cNvPr id="2" name="AutoShape 1">
          <a:extLst>
            <a:ext uri="{FF2B5EF4-FFF2-40B4-BE49-F238E27FC236}">
              <a16:creationId xmlns:a16="http://schemas.microsoft.com/office/drawing/2014/main" id="{D2017680-07EF-4530-92E1-78F33E395668}"/>
            </a:ext>
          </a:extLst>
        </xdr:cNvPr>
        <xdr:cNvSpPr>
          <a:spLocks noChangeAspect="1" noChangeArrowheads="1"/>
        </xdr:cNvSpPr>
      </xdr:nvSpPr>
      <xdr:spPr bwMode="auto">
        <a:xfrm>
          <a:off x="3848100" y="34480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r-api.eqs.com/redirect/0e07f070-d17d-4655-86e7-ef908da446a5?disposition=inline&amp;t=1742914922234" TargetMode="External"/><Relationship Id="rId1" Type="http://schemas.openxmlformats.org/officeDocument/2006/relationships/hyperlink" Target="https://ir-api.eqs.com/redirect/eca949c9-75a5-44d4-a356-02477f8bf704?disposition=inline&amp;t=1714664422229"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O111"/>
  <sheetViews>
    <sheetView showGridLines="0" tabSelected="1" zoomScaleNormal="100" workbookViewId="0">
      <selection activeCell="A5" sqref="A5"/>
    </sheetView>
  </sheetViews>
  <sheetFormatPr baseColWidth="10" defaultColWidth="9" defaultRowHeight="16.5" x14ac:dyDescent="0.3"/>
  <cols>
    <col min="1" max="1" width="9" style="1"/>
    <col min="2" max="2" width="9" style="2"/>
    <col min="3" max="3" width="8.625" style="704" customWidth="1"/>
    <col min="4" max="4" width="13.625" style="386" customWidth="1"/>
    <col min="5" max="5" width="154.875" style="388" bestFit="1" customWidth="1"/>
    <col min="6" max="6" width="18" style="1" customWidth="1"/>
    <col min="7" max="16384" width="9" style="1"/>
  </cols>
  <sheetData>
    <row r="1" spans="2:15" ht="20.25" x14ac:dyDescent="0.3">
      <c r="B1" s="1230" t="str">
        <f>"OLB AG - Offenlegung gemäß Teil 8 CRR - quantitativer Teil zum "&amp; Stichtag</f>
        <v>OLB AG - Offenlegung gemäß Teil 8 CRR - quantitativer Teil zum 31.12.2024</v>
      </c>
      <c r="C1" s="1230"/>
      <c r="D1" s="1230"/>
      <c r="E1" s="1230"/>
      <c r="F1" s="698"/>
      <c r="G1" s="698"/>
      <c r="H1" s="698"/>
      <c r="I1" s="698"/>
      <c r="J1" s="698"/>
      <c r="K1" s="698"/>
      <c r="L1" s="698"/>
      <c r="M1" s="698"/>
      <c r="N1" s="698"/>
    </row>
    <row r="2" spans="2:15" x14ac:dyDescent="0.3">
      <c r="B2" s="1231" t="s">
        <v>0</v>
      </c>
      <c r="C2" s="1231"/>
      <c r="D2" s="1231"/>
      <c r="E2" s="1231"/>
      <c r="F2" s="698"/>
      <c r="G2" s="698"/>
      <c r="H2" s="698"/>
      <c r="I2" s="698"/>
      <c r="J2" s="698"/>
      <c r="K2" s="698"/>
      <c r="L2" s="698"/>
      <c r="M2" s="698"/>
      <c r="N2" s="698"/>
    </row>
    <row r="3" spans="2:15" x14ac:dyDescent="0.3">
      <c r="B3" s="383" t="s">
        <v>1953</v>
      </c>
      <c r="F3" s="698"/>
      <c r="G3" s="698"/>
      <c r="H3" s="698"/>
      <c r="I3" s="698"/>
      <c r="J3" s="698"/>
      <c r="K3" s="698"/>
      <c r="L3" s="698"/>
      <c r="M3" s="698"/>
      <c r="N3" s="698"/>
      <c r="O3" s="698"/>
    </row>
    <row r="4" spans="2:15" x14ac:dyDescent="0.3">
      <c r="B4" s="1227"/>
      <c r="D4" s="1228"/>
      <c r="F4" s="698"/>
      <c r="G4" s="698"/>
      <c r="H4" s="698"/>
      <c r="I4" s="698"/>
      <c r="J4" s="698"/>
      <c r="K4" s="698"/>
      <c r="L4" s="698"/>
      <c r="M4" s="698"/>
      <c r="N4" s="698"/>
      <c r="O4" s="698"/>
    </row>
    <row r="5" spans="2:15" s="700" customFormat="1" x14ac:dyDescent="0.3">
      <c r="B5" s="96" t="s">
        <v>1</v>
      </c>
      <c r="C5" s="96" t="s">
        <v>2</v>
      </c>
      <c r="D5" s="96" t="s">
        <v>3</v>
      </c>
      <c r="E5" s="1003" t="s">
        <v>4</v>
      </c>
      <c r="F5" s="699"/>
      <c r="G5" s="699"/>
      <c r="H5" s="699"/>
      <c r="I5" s="699"/>
      <c r="J5" s="699"/>
      <c r="K5" s="699"/>
      <c r="L5" s="699"/>
      <c r="M5" s="699"/>
      <c r="N5" s="699"/>
      <c r="O5" s="699"/>
    </row>
    <row r="6" spans="2:15" s="388" customFormat="1" ht="20.100000000000001" customHeight="1" x14ac:dyDescent="0.2">
      <c r="B6" s="1004"/>
      <c r="C6" s="1004"/>
      <c r="D6" s="1004"/>
      <c r="E6" s="1004" t="s">
        <v>5</v>
      </c>
    </row>
    <row r="7" spans="2:15" ht="20.100000000000001" customHeight="1" x14ac:dyDescent="0.3">
      <c r="B7" s="1229">
        <v>1</v>
      </c>
      <c r="C7" s="1229" t="s">
        <v>6</v>
      </c>
      <c r="D7" s="386" t="s">
        <v>7</v>
      </c>
      <c r="E7" s="701" t="s">
        <v>8</v>
      </c>
      <c r="F7" s="698"/>
      <c r="G7" s="698"/>
      <c r="H7" s="698"/>
      <c r="I7" s="698"/>
      <c r="J7" s="698"/>
      <c r="K7" s="698"/>
      <c r="L7" s="698"/>
      <c r="M7" s="698"/>
      <c r="N7" s="698"/>
      <c r="O7" s="698"/>
    </row>
    <row r="8" spans="2:15" ht="20.100000000000001" customHeight="1" x14ac:dyDescent="0.3">
      <c r="B8" s="1229"/>
      <c r="C8" s="1229"/>
      <c r="D8" s="386" t="s">
        <v>9</v>
      </c>
      <c r="E8" s="701" t="s">
        <v>10</v>
      </c>
      <c r="F8" s="698" t="s">
        <v>1955</v>
      </c>
      <c r="G8" s="698"/>
      <c r="H8" s="698"/>
      <c r="I8" s="698"/>
      <c r="J8" s="698"/>
      <c r="K8" s="698"/>
      <c r="L8" s="698"/>
      <c r="M8" s="698"/>
      <c r="N8" s="698"/>
      <c r="O8" s="698"/>
    </row>
    <row r="9" spans="2:15" ht="9.9499999999999993" customHeight="1" x14ac:dyDescent="0.3">
      <c r="C9" s="386"/>
      <c r="E9" s="701"/>
      <c r="F9" s="698"/>
      <c r="G9" s="698"/>
      <c r="H9" s="698"/>
      <c r="I9" s="698"/>
      <c r="J9" s="698"/>
      <c r="K9" s="698"/>
      <c r="L9" s="698"/>
      <c r="M9" s="698"/>
      <c r="N9" s="698"/>
      <c r="O9" s="698"/>
    </row>
    <row r="10" spans="2:15" s="704" customFormat="1" ht="20.100000000000001" customHeight="1" x14ac:dyDescent="0.2">
      <c r="B10" s="1004"/>
      <c r="C10" s="1004"/>
      <c r="D10" s="1004"/>
      <c r="E10" s="1004" t="s">
        <v>11</v>
      </c>
    </row>
    <row r="11" spans="2:15" ht="20.100000000000001" customHeight="1" x14ac:dyDescent="0.3">
      <c r="B11" s="1229">
        <v>3</v>
      </c>
      <c r="C11" s="1229" t="s">
        <v>12</v>
      </c>
      <c r="D11" s="386" t="s">
        <v>13</v>
      </c>
      <c r="E11" s="701" t="s">
        <v>14</v>
      </c>
    </row>
    <row r="12" spans="2:15" ht="20.100000000000001" customHeight="1" x14ac:dyDescent="0.3">
      <c r="B12" s="1229"/>
      <c r="C12" s="1229"/>
      <c r="D12" s="386" t="s">
        <v>15</v>
      </c>
      <c r="E12" s="701" t="s">
        <v>16</v>
      </c>
    </row>
    <row r="13" spans="2:15" ht="9.9499999999999993" customHeight="1" x14ac:dyDescent="0.3">
      <c r="B13" s="386"/>
      <c r="C13" s="386"/>
      <c r="E13" s="701"/>
    </row>
    <row r="14" spans="2:15" s="704" customFormat="1" ht="20.100000000000001" customHeight="1" x14ac:dyDescent="0.2">
      <c r="B14" s="1004"/>
      <c r="C14" s="1004"/>
      <c r="D14" s="1004"/>
      <c r="E14" s="1004" t="s">
        <v>17</v>
      </c>
    </row>
    <row r="15" spans="2:15" ht="20.100000000000001" customHeight="1" x14ac:dyDescent="0.3">
      <c r="B15" s="1229">
        <v>4</v>
      </c>
      <c r="C15" s="1229" t="s">
        <v>18</v>
      </c>
      <c r="D15" s="386" t="s">
        <v>19</v>
      </c>
      <c r="E15" s="701" t="s">
        <v>20</v>
      </c>
      <c r="F15" s="698"/>
      <c r="G15" s="698"/>
      <c r="H15" s="698"/>
      <c r="I15" s="698"/>
      <c r="J15" s="698"/>
      <c r="K15" s="698"/>
      <c r="L15" s="698"/>
      <c r="M15" s="698"/>
      <c r="N15" s="698"/>
      <c r="O15" s="698"/>
    </row>
    <row r="16" spans="2:15" ht="20.100000000000001" customHeight="1" x14ac:dyDescent="0.3">
      <c r="B16" s="1229"/>
      <c r="C16" s="1229"/>
      <c r="D16" s="386" t="s">
        <v>21</v>
      </c>
      <c r="E16" s="701" t="s">
        <v>22</v>
      </c>
      <c r="F16" s="698"/>
      <c r="G16" s="698"/>
      <c r="H16" s="698"/>
      <c r="I16" s="698"/>
      <c r="J16" s="698"/>
      <c r="K16" s="698"/>
      <c r="L16" s="698"/>
      <c r="M16" s="698"/>
      <c r="N16" s="698"/>
      <c r="O16" s="698"/>
    </row>
    <row r="17" spans="2:15" ht="20.100000000000001" customHeight="1" x14ac:dyDescent="0.3">
      <c r="B17" s="1229"/>
      <c r="C17" s="1229"/>
      <c r="D17" s="386" t="s">
        <v>23</v>
      </c>
      <c r="E17" s="701" t="s">
        <v>24</v>
      </c>
    </row>
    <row r="18" spans="2:15" ht="20.100000000000001" customHeight="1" x14ac:dyDescent="0.3">
      <c r="B18" s="1229"/>
      <c r="C18" s="1229"/>
      <c r="D18" s="386" t="s">
        <v>23</v>
      </c>
      <c r="E18" s="701" t="s">
        <v>25</v>
      </c>
    </row>
    <row r="19" spans="2:15" ht="20.100000000000001" customHeight="1" x14ac:dyDescent="0.3">
      <c r="B19" s="1229"/>
      <c r="C19" s="1229"/>
      <c r="D19" s="386" t="s">
        <v>23</v>
      </c>
      <c r="E19" s="701" t="s">
        <v>26</v>
      </c>
    </row>
    <row r="20" spans="2:15" ht="9.9499999999999993" customHeight="1" x14ac:dyDescent="0.3">
      <c r="B20" s="386"/>
      <c r="C20" s="386"/>
      <c r="E20" s="701"/>
    </row>
    <row r="21" spans="2:15" s="704" customFormat="1" ht="20.100000000000001" customHeight="1" x14ac:dyDescent="0.2">
      <c r="B21" s="1004"/>
      <c r="C21" s="1004"/>
      <c r="D21" s="1004"/>
      <c r="E21" s="1004" t="s">
        <v>27</v>
      </c>
    </row>
    <row r="22" spans="2:15" ht="20.100000000000001" customHeight="1" x14ac:dyDescent="0.3">
      <c r="B22" s="1229">
        <v>5</v>
      </c>
      <c r="C22" s="1229" t="s">
        <v>28</v>
      </c>
      <c r="D22" s="386" t="s">
        <v>29</v>
      </c>
      <c r="E22" s="701" t="s">
        <v>30</v>
      </c>
      <c r="F22" s="698"/>
      <c r="G22" s="698"/>
      <c r="H22" s="698"/>
      <c r="I22" s="698"/>
      <c r="J22" s="698"/>
      <c r="K22" s="698"/>
      <c r="L22" s="698"/>
      <c r="M22" s="698"/>
      <c r="N22" s="698"/>
      <c r="O22" s="698"/>
    </row>
    <row r="23" spans="2:15" ht="20.100000000000001" customHeight="1" x14ac:dyDescent="0.3">
      <c r="B23" s="1229"/>
      <c r="C23" s="1229"/>
      <c r="D23" s="386" t="s">
        <v>31</v>
      </c>
      <c r="E23" s="701" t="s">
        <v>32</v>
      </c>
      <c r="F23" s="698"/>
      <c r="G23" s="698"/>
      <c r="H23" s="698"/>
      <c r="I23" s="698"/>
      <c r="J23" s="698"/>
      <c r="K23" s="698"/>
      <c r="L23" s="698"/>
      <c r="M23" s="698"/>
      <c r="N23" s="698"/>
      <c r="O23" s="698"/>
    </row>
    <row r="24" spans="2:15" ht="9.9499999999999993" customHeight="1" x14ac:dyDescent="0.3">
      <c r="C24" s="386"/>
      <c r="E24" s="701"/>
      <c r="F24" s="698"/>
      <c r="G24" s="698"/>
      <c r="H24" s="698"/>
      <c r="I24" s="698"/>
      <c r="J24" s="698"/>
      <c r="K24" s="698"/>
      <c r="L24" s="698"/>
      <c r="M24" s="698"/>
      <c r="N24" s="698"/>
      <c r="O24" s="698"/>
    </row>
    <row r="25" spans="2:15" s="704" customFormat="1" ht="20.100000000000001" customHeight="1" x14ac:dyDescent="0.2">
      <c r="B25" s="1004"/>
      <c r="C25" s="1004"/>
      <c r="D25" s="1004"/>
      <c r="E25" s="1004" t="s">
        <v>33</v>
      </c>
    </row>
    <row r="26" spans="2:15" ht="20.100000000000001" customHeight="1" x14ac:dyDescent="0.3">
      <c r="B26" s="1229">
        <v>6</v>
      </c>
      <c r="C26" s="1229" t="s">
        <v>34</v>
      </c>
      <c r="D26" s="386" t="s">
        <v>35</v>
      </c>
      <c r="E26" s="701" t="s">
        <v>36</v>
      </c>
      <c r="F26" s="698"/>
      <c r="G26" s="698"/>
      <c r="H26" s="698"/>
      <c r="I26" s="698"/>
      <c r="J26" s="698"/>
      <c r="K26" s="698"/>
      <c r="L26" s="698"/>
      <c r="M26" s="698"/>
      <c r="N26" s="698"/>
      <c r="O26" s="698"/>
    </row>
    <row r="27" spans="2:15" ht="20.100000000000001" customHeight="1" x14ac:dyDescent="0.3">
      <c r="B27" s="1229"/>
      <c r="C27" s="1229"/>
      <c r="D27" s="386" t="s">
        <v>37</v>
      </c>
      <c r="E27" s="701" t="s">
        <v>38</v>
      </c>
      <c r="F27" s="698"/>
      <c r="G27" s="698"/>
      <c r="H27" s="698"/>
      <c r="I27" s="698"/>
      <c r="J27" s="698"/>
      <c r="K27" s="698"/>
      <c r="L27" s="698"/>
      <c r="M27" s="698"/>
      <c r="N27" s="698"/>
      <c r="O27" s="698"/>
    </row>
    <row r="28" spans="2:15" ht="20.100000000000001" customHeight="1" x14ac:dyDescent="0.3">
      <c r="B28" s="1229"/>
      <c r="C28" s="1229"/>
      <c r="D28" s="386" t="s">
        <v>39</v>
      </c>
      <c r="E28" s="701" t="s">
        <v>40</v>
      </c>
      <c r="F28" s="698"/>
      <c r="G28" s="698"/>
      <c r="H28" s="698"/>
      <c r="I28" s="698"/>
      <c r="J28" s="698"/>
      <c r="K28" s="698"/>
      <c r="L28" s="698"/>
      <c r="M28" s="698"/>
      <c r="N28" s="698"/>
      <c r="O28" s="698"/>
    </row>
    <row r="29" spans="2:15" ht="9.9499999999999993" customHeight="1" x14ac:dyDescent="0.3">
      <c r="C29" s="386"/>
      <c r="E29" s="701"/>
      <c r="F29" s="698"/>
      <c r="G29" s="698"/>
      <c r="H29" s="698"/>
      <c r="I29" s="698"/>
      <c r="J29" s="698"/>
      <c r="K29" s="698"/>
      <c r="L29" s="698"/>
      <c r="M29" s="698"/>
      <c r="N29" s="698"/>
      <c r="O29" s="698"/>
    </row>
    <row r="30" spans="2:15" s="704" customFormat="1" ht="20.100000000000001" customHeight="1" x14ac:dyDescent="0.2">
      <c r="B30" s="1004"/>
      <c r="C30" s="1004"/>
      <c r="D30" s="1004"/>
      <c r="E30" s="1004" t="s">
        <v>41</v>
      </c>
    </row>
    <row r="31" spans="2:15" ht="20.100000000000001" customHeight="1" x14ac:dyDescent="0.3">
      <c r="B31" s="1229">
        <v>7</v>
      </c>
      <c r="C31" s="1229" t="s">
        <v>42</v>
      </c>
      <c r="D31" s="386" t="s">
        <v>43</v>
      </c>
      <c r="E31" s="701" t="s">
        <v>44</v>
      </c>
      <c r="F31" s="698"/>
      <c r="G31" s="698"/>
      <c r="H31" s="698"/>
      <c r="I31" s="698"/>
      <c r="J31" s="698"/>
      <c r="K31" s="698"/>
      <c r="L31" s="698"/>
      <c r="M31" s="698"/>
      <c r="N31" s="698"/>
      <c r="O31" s="698"/>
    </row>
    <row r="32" spans="2:15" ht="20.100000000000001" customHeight="1" x14ac:dyDescent="0.3">
      <c r="B32" s="1229"/>
      <c r="C32" s="1229"/>
      <c r="D32" s="386" t="s">
        <v>45</v>
      </c>
      <c r="E32" s="701" t="s">
        <v>46</v>
      </c>
      <c r="F32" s="698"/>
      <c r="G32" s="698"/>
      <c r="H32" s="698"/>
      <c r="I32" s="698"/>
      <c r="J32" s="698"/>
      <c r="K32" s="698"/>
      <c r="L32" s="698"/>
      <c r="M32" s="698"/>
      <c r="N32" s="698"/>
      <c r="O32" s="698"/>
    </row>
    <row r="33" spans="2:15" ht="9.9499999999999993" customHeight="1" x14ac:dyDescent="0.3">
      <c r="C33" s="386"/>
      <c r="E33" s="701"/>
      <c r="F33" s="698"/>
      <c r="G33" s="698"/>
      <c r="H33" s="698"/>
      <c r="I33" s="698"/>
      <c r="J33" s="698"/>
      <c r="K33" s="698"/>
      <c r="L33" s="698"/>
      <c r="M33" s="698"/>
      <c r="N33" s="698"/>
      <c r="O33" s="698"/>
    </row>
    <row r="34" spans="2:15" s="704" customFormat="1" ht="20.100000000000001" customHeight="1" x14ac:dyDescent="0.2">
      <c r="B34" s="1004"/>
      <c r="C34" s="1004"/>
      <c r="D34" s="1004"/>
      <c r="E34" s="1004" t="s">
        <v>47</v>
      </c>
    </row>
    <row r="35" spans="2:15" ht="20.100000000000001" customHeight="1" x14ac:dyDescent="0.3">
      <c r="B35" s="1229">
        <v>8</v>
      </c>
      <c r="C35" s="1229" t="s">
        <v>48</v>
      </c>
      <c r="D35" s="386" t="s">
        <v>49</v>
      </c>
      <c r="E35" s="701" t="s">
        <v>50</v>
      </c>
      <c r="F35" s="698"/>
      <c r="G35" s="698"/>
      <c r="H35" s="698"/>
      <c r="I35" s="698"/>
      <c r="J35" s="698"/>
      <c r="K35" s="698"/>
      <c r="L35" s="698"/>
      <c r="M35" s="698"/>
      <c r="N35" s="698"/>
      <c r="O35" s="698"/>
    </row>
    <row r="36" spans="2:15" ht="20.100000000000001" customHeight="1" x14ac:dyDescent="0.3">
      <c r="B36" s="1229"/>
      <c r="C36" s="1229"/>
      <c r="D36" s="386" t="s">
        <v>51</v>
      </c>
      <c r="E36" s="701" t="s">
        <v>52</v>
      </c>
      <c r="F36" s="698"/>
      <c r="G36" s="698"/>
      <c r="H36" s="698"/>
      <c r="I36" s="698"/>
      <c r="J36" s="698"/>
      <c r="K36" s="698"/>
      <c r="L36" s="698"/>
      <c r="M36" s="698"/>
      <c r="N36" s="698"/>
      <c r="O36" s="698"/>
    </row>
    <row r="37" spans="2:15" ht="20.100000000000001" customHeight="1" x14ac:dyDescent="0.3">
      <c r="B37" s="1229"/>
      <c r="C37" s="1229"/>
      <c r="D37" s="386" t="s">
        <v>53</v>
      </c>
      <c r="E37" s="701" t="s">
        <v>54</v>
      </c>
      <c r="F37" s="698"/>
      <c r="G37" s="698"/>
      <c r="H37" s="698"/>
      <c r="I37" s="698"/>
      <c r="J37" s="698"/>
      <c r="K37" s="698"/>
      <c r="L37" s="698"/>
      <c r="M37" s="698"/>
      <c r="N37" s="698"/>
      <c r="O37" s="698"/>
    </row>
    <row r="38" spans="2:15" ht="20.100000000000001" customHeight="1" x14ac:dyDescent="0.3">
      <c r="B38" s="1229"/>
      <c r="C38" s="1229"/>
      <c r="D38" s="386" t="s">
        <v>55</v>
      </c>
      <c r="E38" s="701" t="s">
        <v>56</v>
      </c>
      <c r="F38" s="698"/>
      <c r="G38" s="698"/>
      <c r="H38" s="698"/>
      <c r="I38" s="698"/>
      <c r="J38" s="698"/>
      <c r="K38" s="698"/>
      <c r="L38" s="698"/>
      <c r="M38" s="698"/>
      <c r="N38" s="698"/>
      <c r="O38" s="698"/>
    </row>
    <row r="39" spans="2:15" ht="20.100000000000001" customHeight="1" x14ac:dyDescent="0.3">
      <c r="B39" s="1229"/>
      <c r="C39" s="1229"/>
      <c r="D39" s="386" t="s">
        <v>57</v>
      </c>
      <c r="E39" s="701" t="s">
        <v>58</v>
      </c>
    </row>
    <row r="40" spans="2:15" ht="20.100000000000001" customHeight="1" x14ac:dyDescent="0.3">
      <c r="B40" s="1229"/>
      <c r="C40" s="1229"/>
      <c r="D40" s="386" t="s">
        <v>59</v>
      </c>
      <c r="E40" s="701" t="s">
        <v>60</v>
      </c>
      <c r="F40" s="698"/>
      <c r="G40" s="698"/>
      <c r="H40" s="698"/>
      <c r="I40" s="698"/>
      <c r="J40" s="698"/>
      <c r="K40" s="698"/>
      <c r="L40" s="698"/>
      <c r="M40" s="698"/>
      <c r="N40" s="698"/>
      <c r="O40" s="698"/>
    </row>
    <row r="41" spans="2:15" ht="20.100000000000001" customHeight="1" x14ac:dyDescent="0.3">
      <c r="B41" s="1229"/>
      <c r="C41" s="1229"/>
      <c r="D41" s="386" t="s">
        <v>61</v>
      </c>
      <c r="E41" s="701" t="s">
        <v>62</v>
      </c>
      <c r="F41" s="698"/>
      <c r="G41" s="698"/>
      <c r="H41" s="698"/>
      <c r="I41" s="698"/>
      <c r="J41" s="698"/>
      <c r="K41" s="698"/>
      <c r="L41" s="698"/>
      <c r="M41" s="698"/>
      <c r="N41" s="698"/>
      <c r="O41" s="698"/>
    </row>
    <row r="42" spans="2:15" ht="9.9499999999999993" customHeight="1" x14ac:dyDescent="0.3">
      <c r="C42" s="386"/>
      <c r="E42" s="701"/>
    </row>
    <row r="43" spans="2:15" s="704" customFormat="1" ht="20.100000000000001" customHeight="1" x14ac:dyDescent="0.2">
      <c r="B43" s="1004"/>
      <c r="C43" s="1004"/>
      <c r="D43" s="1004"/>
      <c r="E43" s="1004" t="s">
        <v>63</v>
      </c>
    </row>
    <row r="44" spans="2:15" ht="20.100000000000001" customHeight="1" x14ac:dyDescent="0.3">
      <c r="B44" s="2">
        <v>9</v>
      </c>
      <c r="C44" s="386" t="s">
        <v>64</v>
      </c>
      <c r="D44" s="386" t="s">
        <v>65</v>
      </c>
      <c r="E44" s="701" t="s">
        <v>66</v>
      </c>
    </row>
    <row r="45" spans="2:15" ht="9.9499999999999993" customHeight="1" x14ac:dyDescent="0.3">
      <c r="C45" s="386"/>
      <c r="E45" s="701"/>
    </row>
    <row r="46" spans="2:15" s="704" customFormat="1" ht="20.100000000000001" customHeight="1" x14ac:dyDescent="0.2">
      <c r="B46" s="1004"/>
      <c r="C46" s="1004"/>
      <c r="D46" s="1004"/>
      <c r="E46" s="1004" t="s">
        <v>67</v>
      </c>
    </row>
    <row r="47" spans="2:15" ht="20.100000000000001" customHeight="1" x14ac:dyDescent="0.3">
      <c r="B47" s="1229">
        <v>10</v>
      </c>
      <c r="C47" s="1229" t="s">
        <v>68</v>
      </c>
      <c r="D47" s="386" t="s">
        <v>69</v>
      </c>
      <c r="E47" s="701" t="s">
        <v>70</v>
      </c>
    </row>
    <row r="48" spans="2:15" ht="20.100000000000001" customHeight="1" x14ac:dyDescent="0.3">
      <c r="B48" s="1229"/>
      <c r="C48" s="1229"/>
      <c r="D48" s="386" t="s">
        <v>71</v>
      </c>
      <c r="E48" s="701" t="s">
        <v>72</v>
      </c>
    </row>
    <row r="49" spans="2:6" ht="9.9499999999999993" customHeight="1" x14ac:dyDescent="0.3">
      <c r="C49" s="386"/>
      <c r="E49" s="701"/>
    </row>
    <row r="50" spans="2:6" s="704" customFormat="1" ht="20.100000000000001" customHeight="1" x14ac:dyDescent="0.2">
      <c r="B50" s="1004"/>
      <c r="C50" s="1004"/>
      <c r="D50" s="1004"/>
      <c r="E50" s="1004" t="s">
        <v>73</v>
      </c>
    </row>
    <row r="51" spans="2:6" ht="20.100000000000001" customHeight="1" x14ac:dyDescent="0.3">
      <c r="B51" s="1229">
        <v>11</v>
      </c>
      <c r="C51" s="1229" t="s">
        <v>74</v>
      </c>
      <c r="D51" s="386" t="s">
        <v>75</v>
      </c>
      <c r="E51" s="701" t="s">
        <v>76</v>
      </c>
    </row>
    <row r="52" spans="2:6" ht="20.100000000000001" customHeight="1" x14ac:dyDescent="0.3">
      <c r="B52" s="1229"/>
      <c r="C52" s="1229"/>
      <c r="D52" s="386" t="s">
        <v>75</v>
      </c>
      <c r="E52" s="701" t="s">
        <v>77</v>
      </c>
    </row>
    <row r="53" spans="2:6" ht="20.100000000000001" customHeight="1" x14ac:dyDescent="0.3">
      <c r="B53" s="1229"/>
      <c r="C53" s="1229"/>
      <c r="D53" s="386" t="s">
        <v>78</v>
      </c>
      <c r="E53" s="701" t="s">
        <v>79</v>
      </c>
      <c r="F53" s="1" t="s">
        <v>1954</v>
      </c>
    </row>
    <row r="54" spans="2:6" ht="20.100000000000001" customHeight="1" x14ac:dyDescent="0.3">
      <c r="B54" s="1229"/>
      <c r="C54" s="1229"/>
      <c r="D54" s="386" t="s">
        <v>80</v>
      </c>
      <c r="E54" s="701" t="s">
        <v>81</v>
      </c>
    </row>
    <row r="55" spans="2:6" ht="20.100000000000001" customHeight="1" x14ac:dyDescent="0.3">
      <c r="B55" s="1229"/>
      <c r="C55" s="1229"/>
      <c r="D55" s="386" t="s">
        <v>82</v>
      </c>
      <c r="E55" s="701" t="s">
        <v>83</v>
      </c>
    </row>
    <row r="56" spans="2:6" ht="20.100000000000001" customHeight="1" x14ac:dyDescent="0.3">
      <c r="B56" s="1229"/>
      <c r="C56" s="1229"/>
      <c r="D56" s="386" t="s">
        <v>84</v>
      </c>
      <c r="E56" s="701" t="s">
        <v>85</v>
      </c>
    </row>
    <row r="57" spans="2:6" ht="20.100000000000001" customHeight="1" x14ac:dyDescent="0.3">
      <c r="B57" s="1229"/>
      <c r="C57" s="1229"/>
      <c r="D57" s="386" t="s">
        <v>84</v>
      </c>
      <c r="E57" s="701" t="s">
        <v>86</v>
      </c>
    </row>
    <row r="58" spans="2:6" ht="9.9499999999999993" customHeight="1" x14ac:dyDescent="0.3">
      <c r="C58" s="386"/>
      <c r="E58" s="701"/>
    </row>
    <row r="59" spans="2:6" s="704" customFormat="1" ht="20.100000000000001" customHeight="1" x14ac:dyDescent="0.2">
      <c r="B59" s="1004"/>
      <c r="C59" s="1004"/>
      <c r="D59" s="1004"/>
      <c r="E59" s="1004" t="s">
        <v>87</v>
      </c>
    </row>
    <row r="60" spans="2:6" ht="20.100000000000001" customHeight="1" x14ac:dyDescent="0.3">
      <c r="B60" s="386">
        <v>12</v>
      </c>
      <c r="C60" s="386" t="s">
        <v>88</v>
      </c>
      <c r="D60" s="386" t="s">
        <v>89</v>
      </c>
      <c r="E60" s="701" t="s">
        <v>90</v>
      </c>
    </row>
    <row r="61" spans="2:6" ht="9.9499999999999993" customHeight="1" x14ac:dyDescent="0.3">
      <c r="C61" s="386"/>
      <c r="E61" s="701"/>
    </row>
    <row r="62" spans="2:6" s="704" customFormat="1" ht="20.100000000000001" customHeight="1" x14ac:dyDescent="0.2">
      <c r="B62" s="1004"/>
      <c r="C62" s="1004"/>
      <c r="D62" s="1004"/>
      <c r="E62" s="1004" t="s">
        <v>91</v>
      </c>
    </row>
    <row r="63" spans="2:6" ht="20.100000000000001" customHeight="1" x14ac:dyDescent="0.3">
      <c r="B63" s="1229">
        <v>13</v>
      </c>
      <c r="C63" s="1229" t="s">
        <v>92</v>
      </c>
      <c r="D63" s="386" t="s">
        <v>93</v>
      </c>
      <c r="E63" s="701" t="s">
        <v>94</v>
      </c>
    </row>
    <row r="64" spans="2:6" ht="20.100000000000001" customHeight="1" x14ac:dyDescent="0.3">
      <c r="B64" s="1229"/>
      <c r="C64" s="1229"/>
      <c r="D64" s="386" t="s">
        <v>95</v>
      </c>
      <c r="E64" s="701" t="s">
        <v>96</v>
      </c>
    </row>
    <row r="65" spans="2:5" ht="20.100000000000001" customHeight="1" x14ac:dyDescent="0.3">
      <c r="B65" s="1229"/>
      <c r="C65" s="1229"/>
      <c r="D65" s="386" t="s">
        <v>97</v>
      </c>
      <c r="E65" s="701" t="s">
        <v>98</v>
      </c>
    </row>
    <row r="66" spans="2:5" ht="20.100000000000001" customHeight="1" x14ac:dyDescent="0.3">
      <c r="B66" s="1229"/>
      <c r="C66" s="1229"/>
      <c r="D66" s="386" t="s">
        <v>99</v>
      </c>
      <c r="E66" s="701" t="s">
        <v>100</v>
      </c>
    </row>
    <row r="67" spans="2:5" ht="20.100000000000001" customHeight="1" x14ac:dyDescent="0.3">
      <c r="B67" s="1229"/>
      <c r="C67" s="1229"/>
      <c r="D67" s="386" t="s">
        <v>101</v>
      </c>
      <c r="E67" s="701" t="s">
        <v>102</v>
      </c>
    </row>
    <row r="68" spans="2:5" ht="20.100000000000001" customHeight="1" x14ac:dyDescent="0.3">
      <c r="B68" s="1229"/>
      <c r="C68" s="1229"/>
      <c r="D68" s="386" t="s">
        <v>103</v>
      </c>
      <c r="E68" s="701" t="s">
        <v>104</v>
      </c>
    </row>
    <row r="69" spans="2:5" ht="9.9499999999999993" customHeight="1" x14ac:dyDescent="0.3">
      <c r="B69" s="386"/>
      <c r="C69" s="386"/>
      <c r="E69" s="701"/>
    </row>
    <row r="70" spans="2:5" s="704" customFormat="1" ht="20.100000000000001" customHeight="1" x14ac:dyDescent="0.2">
      <c r="B70" s="1004"/>
      <c r="C70" s="1004"/>
      <c r="D70" s="1004"/>
      <c r="E70" s="1004" t="s">
        <v>105</v>
      </c>
    </row>
    <row r="71" spans="2:5" ht="20.100000000000001" customHeight="1" x14ac:dyDescent="0.3">
      <c r="B71" s="1229">
        <v>14</v>
      </c>
      <c r="C71" s="1229" t="s">
        <v>106</v>
      </c>
      <c r="D71" s="386" t="s">
        <v>107</v>
      </c>
      <c r="E71" s="701" t="s">
        <v>108</v>
      </c>
    </row>
    <row r="72" spans="2:5" ht="20.100000000000001" customHeight="1" x14ac:dyDescent="0.3">
      <c r="B72" s="1229"/>
      <c r="C72" s="1229"/>
      <c r="D72" s="386" t="s">
        <v>109</v>
      </c>
      <c r="E72" s="701" t="s">
        <v>110</v>
      </c>
    </row>
    <row r="73" spans="2:5" ht="20.100000000000001" customHeight="1" x14ac:dyDescent="0.3">
      <c r="B73" s="1229"/>
      <c r="C73" s="1229"/>
      <c r="D73" s="386" t="s">
        <v>111</v>
      </c>
      <c r="E73" s="701" t="s">
        <v>112</v>
      </c>
    </row>
    <row r="74" spans="2:5" ht="20.100000000000001" customHeight="1" x14ac:dyDescent="0.3">
      <c r="B74" s="1229"/>
      <c r="C74" s="1229"/>
      <c r="D74" s="386" t="s">
        <v>113</v>
      </c>
      <c r="E74" s="701" t="s">
        <v>114</v>
      </c>
    </row>
    <row r="75" spans="2:5" ht="9.9499999999999993" customHeight="1" x14ac:dyDescent="0.3">
      <c r="C75" s="386"/>
      <c r="E75" s="701"/>
    </row>
    <row r="76" spans="2:5" s="704" customFormat="1" ht="20.100000000000001" customHeight="1" x14ac:dyDescent="0.2">
      <c r="B76" s="1004"/>
      <c r="C76" s="1004"/>
      <c r="D76" s="1004"/>
      <c r="E76" s="1004" t="s">
        <v>115</v>
      </c>
    </row>
    <row r="77" spans="2:5" ht="20.100000000000001" customHeight="1" x14ac:dyDescent="0.3">
      <c r="B77" s="2">
        <v>16</v>
      </c>
      <c r="C77" s="386" t="s">
        <v>116</v>
      </c>
      <c r="D77" s="386" t="s">
        <v>117</v>
      </c>
      <c r="E77" s="701" t="s">
        <v>118</v>
      </c>
    </row>
    <row r="78" spans="2:5" ht="9.9499999999999993" customHeight="1" x14ac:dyDescent="0.3">
      <c r="C78" s="386"/>
      <c r="E78" s="701"/>
    </row>
    <row r="79" spans="2:5" s="704" customFormat="1" ht="20.100000000000001" customHeight="1" x14ac:dyDescent="0.2">
      <c r="B79" s="1004"/>
      <c r="C79" s="1004"/>
      <c r="D79" s="1004"/>
      <c r="E79" s="1004" t="s">
        <v>119</v>
      </c>
    </row>
    <row r="80" spans="2:5" ht="20.100000000000001" customHeight="1" x14ac:dyDescent="0.3">
      <c r="B80" s="1229">
        <v>17</v>
      </c>
      <c r="C80" s="1229" t="s">
        <v>120</v>
      </c>
      <c r="D80" s="386" t="s">
        <v>121</v>
      </c>
      <c r="E80" s="701" t="s">
        <v>122</v>
      </c>
    </row>
    <row r="81" spans="2:5" ht="20.100000000000001" customHeight="1" x14ac:dyDescent="0.3">
      <c r="B81" s="1229"/>
      <c r="C81" s="1229"/>
      <c r="D81" s="386" t="s">
        <v>123</v>
      </c>
      <c r="E81" s="701" t="s">
        <v>124</v>
      </c>
    </row>
    <row r="82" spans="2:5" ht="20.100000000000001" customHeight="1" x14ac:dyDescent="0.3">
      <c r="B82" s="1229"/>
      <c r="C82" s="1229"/>
      <c r="D82" s="386" t="s">
        <v>125</v>
      </c>
      <c r="E82" s="701" t="s">
        <v>126</v>
      </c>
    </row>
    <row r="83" spans="2:5" ht="20.100000000000001" customHeight="1" x14ac:dyDescent="0.3">
      <c r="B83" s="1229"/>
      <c r="C83" s="1229"/>
      <c r="D83" s="386" t="s">
        <v>127</v>
      </c>
      <c r="E83" s="701" t="s">
        <v>128</v>
      </c>
    </row>
    <row r="84" spans="2:5" ht="20.100000000000001" customHeight="1" x14ac:dyDescent="0.3">
      <c r="B84" s="1229"/>
      <c r="C84" s="1229"/>
      <c r="D84" s="386" t="s">
        <v>129</v>
      </c>
      <c r="E84" s="701" t="s">
        <v>130</v>
      </c>
    </row>
    <row r="85" spans="2:5" ht="20.100000000000001" customHeight="1" x14ac:dyDescent="0.3">
      <c r="C85" s="386"/>
      <c r="D85" s="386" t="s">
        <v>131</v>
      </c>
      <c r="E85" s="701" t="s">
        <v>132</v>
      </c>
    </row>
    <row r="86" spans="2:5" ht="9.9499999999999993" customHeight="1" x14ac:dyDescent="0.3">
      <c r="C86" s="386"/>
      <c r="E86" s="701"/>
    </row>
    <row r="87" spans="2:5" s="704" customFormat="1" ht="20.100000000000001" customHeight="1" x14ac:dyDescent="0.2">
      <c r="B87" s="1004"/>
      <c r="C87" s="1004"/>
      <c r="D87" s="1004"/>
      <c r="E87" s="1004" t="s">
        <v>133</v>
      </c>
    </row>
    <row r="88" spans="2:5" ht="20.100000000000001" customHeight="1" x14ac:dyDescent="0.3">
      <c r="B88" s="1229">
        <v>18</v>
      </c>
      <c r="C88" s="1229" t="s">
        <v>134</v>
      </c>
      <c r="D88" s="386" t="s">
        <v>135</v>
      </c>
      <c r="E88" s="701" t="s">
        <v>136</v>
      </c>
    </row>
    <row r="89" spans="2:5" ht="20.100000000000001" customHeight="1" x14ac:dyDescent="0.3">
      <c r="B89" s="1229"/>
      <c r="C89" s="1229"/>
      <c r="D89" s="386" t="s">
        <v>137</v>
      </c>
      <c r="E89" s="701" t="s">
        <v>138</v>
      </c>
    </row>
    <row r="90" spans="2:5" ht="20.100000000000001" customHeight="1" x14ac:dyDescent="0.3">
      <c r="B90" s="1229"/>
      <c r="C90" s="1229"/>
      <c r="D90" s="386" t="s">
        <v>139</v>
      </c>
      <c r="E90" s="702" t="s">
        <v>140</v>
      </c>
    </row>
    <row r="91" spans="2:5" ht="9.9499999999999993" customHeight="1" x14ac:dyDescent="0.3">
      <c r="C91" s="386"/>
      <c r="E91" s="702"/>
    </row>
    <row r="92" spans="2:5" s="704" customFormat="1" ht="20.100000000000001" customHeight="1" x14ac:dyDescent="0.2">
      <c r="B92" s="1004"/>
      <c r="C92" s="1004"/>
      <c r="D92" s="1004"/>
      <c r="E92" s="1004" t="s">
        <v>141</v>
      </c>
    </row>
    <row r="93" spans="2:5" ht="20.100000000000001" customHeight="1" x14ac:dyDescent="0.3">
      <c r="C93" s="386"/>
      <c r="D93" s="386" t="s">
        <v>142</v>
      </c>
      <c r="E93" s="702" t="s">
        <v>143</v>
      </c>
    </row>
    <row r="94" spans="2:5" ht="9.9499999999999993" customHeight="1" x14ac:dyDescent="0.3">
      <c r="C94" s="698"/>
    </row>
    <row r="95" spans="2:5" s="704" customFormat="1" ht="20.100000000000001" customHeight="1" x14ac:dyDescent="0.2">
      <c r="B95" s="1004"/>
      <c r="C95" s="1004"/>
      <c r="D95" s="1004"/>
      <c r="E95" s="1004" t="s">
        <v>144</v>
      </c>
    </row>
    <row r="96" spans="2:5" ht="20.100000000000001" customHeight="1" x14ac:dyDescent="0.3">
      <c r="C96" s="698"/>
      <c r="D96" s="386" t="s">
        <v>145</v>
      </c>
      <c r="E96" s="1002" t="s">
        <v>146</v>
      </c>
    </row>
    <row r="97" spans="2:6" ht="20.100000000000001" customHeight="1" x14ac:dyDescent="0.3">
      <c r="C97" s="698"/>
      <c r="D97" s="386" t="s">
        <v>147</v>
      </c>
      <c r="E97" s="1002" t="s">
        <v>148</v>
      </c>
    </row>
    <row r="98" spans="2:6" ht="20.100000000000001" customHeight="1" x14ac:dyDescent="0.3">
      <c r="C98" s="698"/>
      <c r="D98" s="386" t="s">
        <v>149</v>
      </c>
      <c r="E98" s="1002" t="s">
        <v>150</v>
      </c>
      <c r="F98" s="1" t="s">
        <v>1956</v>
      </c>
    </row>
    <row r="99" spans="2:6" ht="20.100000000000001" customHeight="1" x14ac:dyDescent="0.3">
      <c r="C99" s="698"/>
      <c r="D99" s="386" t="s">
        <v>151</v>
      </c>
      <c r="E99" s="1002" t="s">
        <v>152</v>
      </c>
    </row>
    <row r="100" spans="2:6" ht="20.100000000000001" customHeight="1" x14ac:dyDescent="0.3">
      <c r="C100" s="698"/>
      <c r="D100" s="386" t="s">
        <v>153</v>
      </c>
      <c r="E100" s="1002" t="s">
        <v>154</v>
      </c>
    </row>
    <row r="101" spans="2:6" ht="20.100000000000001" customHeight="1" x14ac:dyDescent="0.3">
      <c r="C101" s="698"/>
      <c r="D101" s="386" t="s">
        <v>155</v>
      </c>
      <c r="E101" s="1002" t="s">
        <v>156</v>
      </c>
    </row>
    <row r="102" spans="2:6" ht="20.100000000000001" customHeight="1" x14ac:dyDescent="0.3">
      <c r="C102" s="698"/>
      <c r="D102" s="386" t="s">
        <v>157</v>
      </c>
      <c r="E102" s="1002" t="s">
        <v>158</v>
      </c>
    </row>
    <row r="103" spans="2:6" ht="20.100000000000001" customHeight="1" x14ac:dyDescent="0.3">
      <c r="C103" s="698"/>
      <c r="D103" s="386" t="s">
        <v>159</v>
      </c>
      <c r="E103" s="1002" t="s">
        <v>160</v>
      </c>
    </row>
    <row r="104" spans="2:6" ht="20.100000000000001" customHeight="1" x14ac:dyDescent="0.3">
      <c r="C104" s="698"/>
      <c r="D104" s="386" t="s">
        <v>161</v>
      </c>
      <c r="E104" s="1002" t="s">
        <v>162</v>
      </c>
    </row>
    <row r="105" spans="2:6" ht="20.100000000000001" customHeight="1" x14ac:dyDescent="0.3">
      <c r="C105" s="698"/>
      <c r="D105" s="386" t="s">
        <v>163</v>
      </c>
      <c r="E105" s="1002" t="s">
        <v>164</v>
      </c>
    </row>
    <row r="106" spans="2:6" x14ac:dyDescent="0.3">
      <c r="C106" s="386"/>
      <c r="E106" s="702"/>
    </row>
    <row r="107" spans="2:6" x14ac:dyDescent="0.3">
      <c r="C107" s="698"/>
    </row>
    <row r="108" spans="2:6" x14ac:dyDescent="0.3">
      <c r="B108" s="705" t="s">
        <v>165</v>
      </c>
    </row>
    <row r="109" spans="2:6" x14ac:dyDescent="0.3">
      <c r="B109" s="705" t="s">
        <v>166</v>
      </c>
    </row>
    <row r="110" spans="2:6" x14ac:dyDescent="0.3">
      <c r="B110" s="705" t="s">
        <v>167</v>
      </c>
      <c r="C110" s="703"/>
    </row>
    <row r="111" spans="2:6" x14ac:dyDescent="0.3">
      <c r="B111" s="705" t="s">
        <v>168</v>
      </c>
    </row>
  </sheetData>
  <mergeCells count="28">
    <mergeCell ref="B1:E1"/>
    <mergeCell ref="B2:E2"/>
    <mergeCell ref="B80:B84"/>
    <mergeCell ref="B63:B68"/>
    <mergeCell ref="C63:C68"/>
    <mergeCell ref="B7:B8"/>
    <mergeCell ref="B11:B12"/>
    <mergeCell ref="B71:B74"/>
    <mergeCell ref="C71:C74"/>
    <mergeCell ref="C51:C57"/>
    <mergeCell ref="B51:B57"/>
    <mergeCell ref="C7:C8"/>
    <mergeCell ref="C22:C23"/>
    <mergeCell ref="C11:C12"/>
    <mergeCell ref="C26:C28"/>
    <mergeCell ref="C15:C19"/>
    <mergeCell ref="C88:C90"/>
    <mergeCell ref="C80:C84"/>
    <mergeCell ref="B88:B90"/>
    <mergeCell ref="C47:C48"/>
    <mergeCell ref="C31:C32"/>
    <mergeCell ref="B47:B48"/>
    <mergeCell ref="C35:C41"/>
    <mergeCell ref="B15:B19"/>
    <mergeCell ref="B22:B23"/>
    <mergeCell ref="B26:B28"/>
    <mergeCell ref="B31:B32"/>
    <mergeCell ref="B35:B41"/>
  </mergeCells>
  <hyperlinks>
    <hyperlink ref="E63" location="_CCR1" display="Analyse der CCR-Risikoposition nach Ansatz" xr:uid="{00000000-0004-0000-0000-000000000000}"/>
    <hyperlink ref="E88" location="_AE1" display="Belastete und unbelastete Vermögenswerte" xr:uid="{00000000-0004-0000-0000-000001000000}"/>
    <hyperlink ref="E89" location="_AE2" display="Entgegengenommene Sicherheiten und begebene eigene Schuldverschreibungen" xr:uid="{00000000-0004-0000-0000-000002000000}"/>
    <hyperlink ref="E77" location="'OR1'!A1" display="Eigenmittelanforderungen für das operationelle Risiko und risikogewichtete Positionsbeträge" xr:uid="{00000000-0004-0000-0000-000004000000}"/>
    <hyperlink ref="E15" location="_CC1" display="Composition of regulatory own funds" xr:uid="{00000000-0004-0000-0000-000005000000}"/>
    <hyperlink ref="E47" location="_CR4" display="Standardansatz – Kreditrisiko und Wirkung der Kreditrisikominderung" xr:uid="{00000000-0004-0000-0000-000008000000}"/>
    <hyperlink ref="E48" location="_CR5" display="Standardansatz" xr:uid="{00000000-0004-0000-0000-000009000000}"/>
    <hyperlink ref="E26" location="_LR1" display="LRSum – Summarische Abstimmung zwischen bilanzierten Aktiva und Risikopositionen für die Verschuldungsquote" xr:uid="{00000000-0004-0000-0000-00000F000000}"/>
    <hyperlink ref="E27" location="_LR2" display="LRCom – Einheitliche Offenlegung der Verschuldungsquote" xr:uid="{00000000-0004-0000-0000-000010000000}"/>
    <hyperlink ref="E28" location="_LR3" display="LRSpl – Aufgliederung der bilanzwirksamen Risikopositionen (ohne Derivate, SFTs und ausgenommene Risikopositionen)" xr:uid="{00000000-0004-0000-0000-000011000000}"/>
    <hyperlink ref="E7" location="_OV1" display="Übersicht über die Gesamtrisikobeträge" xr:uid="{00000000-0004-0000-0000-000012000000}"/>
    <hyperlink ref="E8" location="_KM1" display="Schlüsselparameter" xr:uid="{00000000-0004-0000-0000-000013000000}"/>
    <hyperlink ref="E44" location="'CR3'!A1" display="CRM techniques overview:  Disclosure of the use of credit risk mitigation techniques" xr:uid="{00000000-0004-0000-0000-000016000000}"/>
    <hyperlink ref="E51" location="_CR6_AIRB" display="IRB-Ansatz – Kreditrisikopositionen nach Risikopositionsklasse und PD-Bandbreite (A-IRB)" xr:uid="{00000000-0004-0000-0000-000017000000}"/>
    <hyperlink ref="E53" location="_CR6A" display="Umfang der Verwendung von IRB- und SA-Ansatz" xr:uid="{00000000-0004-0000-0000-000018000000}"/>
    <hyperlink ref="E54" location="_CR7A" display="IRB-Ansatz – Offenlegung des Rückgriffs auf CRM-Techniken" xr:uid="{00000000-0004-0000-0000-00001A000000}"/>
    <hyperlink ref="E55" location="_CR8" display="RWEA-Flussrechnung der Kreditrisiken gemäß IRB-Ansatz" xr:uid="{00000000-0004-0000-0000-00001B000000}"/>
    <hyperlink ref="E56" location="_CR9_AIRB" display="Meldebogen CR9 – IRB-Ansatz – PD-Rückvergleiche je Risikopositionsklasse (festgelegte PD-Skala) (A-IRB)" xr:uid="{00000000-0004-0000-0000-00001C000000}"/>
    <hyperlink ref="E60" location="_CR10" display="Spezialfinanzierungen und Beteiligungspositionen nach dem einfachen Risikogewichtungsansatz" xr:uid="{00000000-0004-0000-0000-00001E000000}"/>
    <hyperlink ref="E64" location="_CCR2" display="Eigenmittelanforderungen für das CVA-Risiko" xr:uid="{00000000-0004-0000-0000-00001F000000}"/>
    <hyperlink ref="E65" location="_CCR3" display="Standardansatz – CCR-Risikopositionen nach regulatorischer Risikopositionsklasse und Risikogewicht" xr:uid="{00000000-0004-0000-0000-000020000000}"/>
    <hyperlink ref="E66" location="_CCR4" display="IRB-Ansatz – CCR-Risikopositionen nach Risikopositionsklasse und PD-Skala" xr:uid="{00000000-0004-0000-0000-000021000000}"/>
    <hyperlink ref="E67" location="_CCR5" display="Zusammensetzung der Sicherheiten für CCR-Risikopositionen" xr:uid="{00000000-0004-0000-0000-000022000000}"/>
    <hyperlink ref="E68" location="_CCR8" display="Risikopositionen gegenüber zentralen Gegenparteien (CCPs)" xr:uid="{00000000-0004-0000-0000-000025000000}"/>
    <hyperlink ref="E71" location="_SEC1" display="Verbriefungspositionen im Anlagebuch" xr:uid="{00000000-0004-0000-0000-000026000000}"/>
    <hyperlink ref="E73" location="_SEC4" display="Verbriefungspositionen im Anlagebuch und damit verbundene Eigenkapitalanforderungen – Institut, das als Anleger auftritt" xr:uid="{00000000-0004-0000-0000-000029000000}"/>
    <hyperlink ref="E35" location="_CR1" display="Vertragsgemäß bediente und notleidende Risikopositionen und damit verbundene Rückstellungen" xr:uid="{00000000-0004-0000-0000-00002D000000}"/>
    <hyperlink ref="E39" location="_CQ3" display="Kreditqualität vertragsgemäß bedienter und notleidender Risikopositionen nach Überfälligkeit in Tagen" xr:uid="{00000000-0004-0000-0000-00002F000000}"/>
    <hyperlink ref="E40" location="_CQ4" display="Qualität notleidender Risikopositionen nach geografischem Gebiet" xr:uid="{00000000-0004-0000-0000-000030000000}"/>
    <hyperlink ref="E41" location="_CQ5" display="Kreditqualität von Darlehen und Kredite an nichtfinanzielle Kapitalgesellschaften nach Wirtschaftszweig" xr:uid="{00000000-0004-0000-0000-000031000000}"/>
    <hyperlink ref="E12" location="_LI2" display="Hauptursachen für Unterschiede zwischen aufsichtsrechtlichen Risikopositionsbeträgen und Buchwerten im Jahresabschluss" xr:uid="{71464BAF-C3E7-4482-BA04-5DCFA3277BEA}"/>
    <hyperlink ref="E11" location="_LI1" display="Unterschiede zwischen dem Konsolidierungskreis für Rechnungslegungszwecke und dem aufsichtlichen Konsolidierungskreis und Zuordnung (Mapping) von Abschlusskategorien zu aufsichtsrechtlichen Risikokategorien" xr:uid="{82FBAC5C-A386-41DB-9EC6-6EBAB6D9FABE}"/>
    <hyperlink ref="E16" location="_CC2" display="Abstimmung der aufsichtsrechtlichen Eigenmittel mit der in den geprüften Abschlüssen enthaltenen Bilanz" xr:uid="{D41D4BCC-056C-40AC-9F82-9848ABABA147}"/>
    <hyperlink ref="E17" location="_CCA1" display="Hauptmerkmale von Instrumenten aufsichtsrechtlicher Eigenmittel und Instrumenten berücksichtigungsfähiger Verbindlichkeiten (CET1)" xr:uid="{D32260DD-2A89-4A3D-878A-85CED57E8099}"/>
    <hyperlink ref="E22" location="_CCyB1" display="Geografische Verteilung der für die Berechnung des antizyklischen Kapitalpuffers wesentlichen Kreditrisikopositionen" xr:uid="{2737601B-DBD7-4E30-ABE3-3AEEBB48FBD4}"/>
    <hyperlink ref="E23" location="_CCyB2" display="Höhe des institutsspezifischen antizyklischen Kapitalpuffers" xr:uid="{1E4AA1DE-1669-4E5B-8D4C-B17A55F8CA91}"/>
    <hyperlink ref="E32" location="_LIQ2" display="Strukturelle Liquiditätsquote" xr:uid="{00000000-0004-0000-0000-00000A000000}"/>
    <hyperlink ref="E31" location="_LIQ1" display="Quantitative Angaben zur LCR" xr:uid="{00000000-0004-0000-0000-000007000000}"/>
    <hyperlink ref="E36" location="_CR1A" display="Restlaufzeit von Risikopositionen" xr:uid="{BB3D88AB-947E-412F-AEF1-8122C581F6BD}"/>
    <hyperlink ref="E37" location="_CR2" display="Veränderung des Bestands notleidender Darlehen und Kredite" xr:uid="{237F9F29-7097-429D-B63B-0A2A713041B1}"/>
    <hyperlink ref="E38" location="_CQ1" display="Kreditqualität gestundeter Risikopositionen" xr:uid="{B77FFC43-0754-4443-BA14-A4314253D34E}"/>
    <hyperlink ref="E80" location="_REM1" display="Für das Geschäftsjahr gewährte Vergütung" xr:uid="{D34B091E-4305-4CB6-A20E-035D157A9A7F}"/>
    <hyperlink ref="E82" location="_REM3" display="Zurückbehaltene Vergütung" xr:uid="{D5D2A175-2340-40BE-A1EE-AC4B74303137}"/>
    <hyperlink ref="E83" location="_REM4" display="Vergütungen von 1 Mio. EUR oder mehr pro Jahr" xr:uid="{048F8146-2458-43A5-9219-0747CEFB0B7C}"/>
    <hyperlink ref="E84" location="_REM5" display="Angaben zur Vergütung der Mitarbeiter, deren berufliche Tätigkeiten einen wesentlichen Einfluss auf das Risikoprofil des Instituts haben (identifizierte Mitarbeiter)" xr:uid="{09D07194-40C9-4244-9BE1-82F0630D5338}"/>
    <hyperlink ref="E90" location="_AE3" display="Belastungsquellen" xr:uid="{E93BC606-582D-418F-94BB-C360C7D5A098}"/>
    <hyperlink ref="E52" location="_CR6_FIRB" display="IRB-Ansatz – Kreditrisikopositionen nach Risikopositionsklasse und PD-Bandbreite (F-IRB)" xr:uid="{7B0D608A-81DE-4ABE-B5AB-9FE54AFF3888}"/>
    <hyperlink ref="E81" location="_REM2" display="Sonderzahlungen an Mitarbeiter, deren berufliche Tätigkeiten einen wesentlichen Einfluss auf das Risikoprofil des Instituts haben (identifizierte Mitarbeiter)" xr:uid="{DBE505E6-C6C7-4DF8-B494-6C5F3092C9DD}"/>
    <hyperlink ref="E85" location="_REM_IVV" display="Informationen zur Vergütung nach § 16 Abs. 1 Nr. 3 IVV" xr:uid="{2F9D1D3A-E61C-4481-A935-61476CCEBDA3}"/>
    <hyperlink ref="E18" location="_CCA2" display="Hauptmerkmale von Instrumenten aufsichtsrechtlicher Eigenmittel und Instrumenten berücksichtigungsfähiger Verbindlichkeiten (AT1)" xr:uid="{A5B59FF2-41FF-43E5-9696-DB5EBD4203D0}"/>
    <hyperlink ref="E19" location="_CCA3" display="Hauptmerkmale von Instrumenten aufsichtsrechtlicher Eigenmittel und Instrumenten berücksichtigungsfähiger Verbindlichkeiten (Ergänzungskapital)" xr:uid="{59ABE74A-3A26-413E-9A8D-301B2198CC2E}"/>
    <hyperlink ref="E74" location="_SEC5" display="Vom Institut verbriefte Risikopositionen – ausgefallene Risikopositionen und spezifische Kreditrisikoanpassungen" xr:uid="{346E130B-D3D9-4142-9DB8-52A246AA86D1}"/>
    <hyperlink ref="E72" location="_SEC3" display="Verbriefungspositionen im Anlagebuch und damit verbundene Eigenkapitalanforderungen – Institut, das als Originator oder Sponsor auftritt" xr:uid="{6EB173E5-4972-4D06-B014-2BAEF674573E}"/>
    <hyperlink ref="E57" location="_CR9_FIRB" display="IRB-Ansatz – PD-Rückvergleiche je Risikopositionsklasse (festgelegte PD-Skala) (F-IRB)" xr:uid="{83AA328A-F98E-469F-9A46-39A60DEB35AF}"/>
    <hyperlink ref="E93" location="_IRRBB1" display="Auswirkungen der aufsichtlichen Zinsschockszenarios" xr:uid="{52293E61-457E-4E2C-A7DE-4D8EB00AE4ED}"/>
    <hyperlink ref="E96" location="ESG1.1!A1" display="Anlagebuch - Indikatoren für potenzielle Transitionsrisiken aus dem Klimawandel: Kreditqualität der Risikopositionen nach Sektoren, Emissionen und Restlaufzeit (auf Basis GAR)" xr:uid="{59F4ECF5-43AC-447E-8475-FE43967286C3}"/>
    <hyperlink ref="E97" location="_ESG2" display="Anlagebuch - Indikatoren für potenzielle Transitionsrisiken aus dem Klimawandel: Durch Immobilien besicherte Darlehen - Energieeffizienz der Sicherheiten" xr:uid="{2A85D843-FD38-41F2-81E1-1110C69137AD}"/>
    <hyperlink ref="E98" location="_ESG3" display="Anlagebuch - Indikatoren für potenzielle Transitionsrisiken aus dem Klimawandel: Angleichungsparameter" xr:uid="{82DD831B-A4CC-4E4D-9654-5B26BF35D69E}"/>
    <hyperlink ref="E99" location="_ESG4" display="Anlagebuch - Indikatoren für potenzielle Transitionsrisiken aus dem Klimawandel: Risikopositionen gegenüber den 20 CO2-intensivsten Unternehmen" xr:uid="{AB252070-59E0-4719-8CB0-AA43021BB9E8}"/>
    <hyperlink ref="E100" location="_ESG5" display="Anlagebuch - Indikatoren für potenzielle physische Risiken aus dem Klimawandel: Risikopositionen mit physischem Risiko" xr:uid="{CBA60B3A-7975-4F09-B09C-E841ED679A7A}"/>
    <hyperlink ref="E101" location="_ESG6" display="Übersicht über die wesentlichen Leistungsindikatoren (KPI) für taxonomiekonforme Risikopositionen" xr:uid="{C6B4907D-1E5B-4149-9696-7E80E49591EF}"/>
    <hyperlink ref="E102" location="_ESG7" display="Risikomindernde Maßnahmen: Vermögenswerte für die Berechnung der GAR" xr:uid="{29CC8E63-6869-4E43-9455-12AB7B2E4726}"/>
    <hyperlink ref="E103" location="_ESG8" display="GAR (%)" xr:uid="{3BE4299F-0843-44BD-80CC-94A67E835AAC}"/>
    <hyperlink ref="E105" location="_ESG10" display="Sonstige Klimaschutzmaßnahmen, die nicht in der EU-Taxonomie abgebildet werden" xr:uid="{ACCCCAFD-BD3C-4D03-ADAA-B7A2F5D0B156}"/>
    <hyperlink ref="E104" location="'ESG9'!_ESG8" display="Risikomindernde Maßnahmen: BTAR" xr:uid="{7BD34BD2-C388-40C5-B77B-5221757C2373}"/>
  </hyperlinks>
  <pageMargins left="0.7" right="0.7" top="0.75" bottom="0.75" header="0.3" footer="0.3"/>
  <pageSetup paperSize="9" scale="3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BBC1-CFF4-48AD-B99A-DA89F5290E45}">
  <sheetPr codeName="Tabelle10">
    <tabColor theme="5"/>
    <pageSetUpPr fitToPage="1"/>
  </sheetPr>
  <dimension ref="B1:D55"/>
  <sheetViews>
    <sheetView showGridLines="0" zoomScaleNormal="100" zoomScalePageLayoutView="90" workbookViewId="0">
      <selection activeCell="D32" sqref="D32"/>
    </sheetView>
  </sheetViews>
  <sheetFormatPr baseColWidth="10" defaultColWidth="8.875" defaultRowHeight="16.5" x14ac:dyDescent="0.3"/>
  <cols>
    <col min="1" max="2" width="8.875" style="4"/>
    <col min="3" max="3" width="85.75" style="4" customWidth="1"/>
    <col min="4" max="4" width="37.375" style="14" customWidth="1"/>
    <col min="5" max="16384" width="8.875" style="4"/>
  </cols>
  <sheetData>
    <row r="1" spans="2:4" x14ac:dyDescent="0.3">
      <c r="D1" s="1028" t="s">
        <v>180</v>
      </c>
    </row>
    <row r="2" spans="2:4" x14ac:dyDescent="0.3">
      <c r="B2" s="59" t="s">
        <v>513</v>
      </c>
    </row>
    <row r="3" spans="2:4" x14ac:dyDescent="0.3">
      <c r="B3" s="4" t="s">
        <v>514</v>
      </c>
    </row>
    <row r="4" spans="2:4" x14ac:dyDescent="0.3">
      <c r="B4" s="4" t="str">
        <f>Stichtag &amp; Einheit_Mio</f>
        <v>31.12.2024 - in Mio. €</v>
      </c>
    </row>
    <row r="5" spans="2:4" x14ac:dyDescent="0.3">
      <c r="D5" s="131"/>
    </row>
    <row r="6" spans="2:4" x14ac:dyDescent="0.3">
      <c r="B6" s="76"/>
      <c r="C6" s="129"/>
      <c r="D6" s="130" t="s">
        <v>515</v>
      </c>
    </row>
    <row r="7" spans="2:4" x14ac:dyDescent="0.3">
      <c r="B7" s="132">
        <v>1</v>
      </c>
      <c r="C7" s="133" t="s">
        <v>516</v>
      </c>
      <c r="D7" s="134" t="s">
        <v>517</v>
      </c>
    </row>
    <row r="8" spans="2:4" x14ac:dyDescent="0.3">
      <c r="B8" s="21">
        <v>2</v>
      </c>
      <c r="C8" s="135" t="s">
        <v>518</v>
      </c>
      <c r="D8" s="136" t="s">
        <v>519</v>
      </c>
    </row>
    <row r="9" spans="2:4" x14ac:dyDescent="0.3">
      <c r="B9" s="21" t="s">
        <v>520</v>
      </c>
      <c r="C9" s="135" t="s">
        <v>521</v>
      </c>
      <c r="D9" s="136" t="s">
        <v>522</v>
      </c>
    </row>
    <row r="10" spans="2:4" x14ac:dyDescent="0.3">
      <c r="B10" s="21">
        <v>3</v>
      </c>
      <c r="C10" s="135" t="s">
        <v>523</v>
      </c>
      <c r="D10" s="136" t="s">
        <v>524</v>
      </c>
    </row>
    <row r="11" spans="2:4" x14ac:dyDescent="0.3">
      <c r="B11" s="21" t="s">
        <v>525</v>
      </c>
      <c r="C11" s="135" t="s">
        <v>526</v>
      </c>
      <c r="D11" s="136" t="s">
        <v>527</v>
      </c>
    </row>
    <row r="12" spans="2:4" x14ac:dyDescent="0.3">
      <c r="B12" s="21"/>
      <c r="C12" s="137" t="s">
        <v>528</v>
      </c>
      <c r="D12" s="136"/>
    </row>
    <row r="13" spans="2:4" x14ac:dyDescent="0.3">
      <c r="B13" s="21">
        <v>4</v>
      </c>
      <c r="C13" s="142" t="s">
        <v>529</v>
      </c>
      <c r="D13" s="107" t="s">
        <v>530</v>
      </c>
    </row>
    <row r="14" spans="2:4" x14ac:dyDescent="0.3">
      <c r="B14" s="21">
        <v>5</v>
      </c>
      <c r="C14" s="142" t="s">
        <v>531</v>
      </c>
      <c r="D14" s="107" t="s">
        <v>530</v>
      </c>
    </row>
    <row r="15" spans="2:4" x14ac:dyDescent="0.3">
      <c r="B15" s="21">
        <v>6</v>
      </c>
      <c r="C15" s="142" t="s">
        <v>532</v>
      </c>
      <c r="D15" s="136" t="s">
        <v>533</v>
      </c>
    </row>
    <row r="16" spans="2:4" x14ac:dyDescent="0.3">
      <c r="B16" s="21">
        <v>7</v>
      </c>
      <c r="C16" s="142" t="s">
        <v>534</v>
      </c>
      <c r="D16" s="136" t="s">
        <v>535</v>
      </c>
    </row>
    <row r="17" spans="2:4" ht="33" x14ac:dyDescent="0.3">
      <c r="B17" s="21">
        <v>8</v>
      </c>
      <c r="C17" s="26" t="s">
        <v>536</v>
      </c>
      <c r="D17" s="178">
        <v>100</v>
      </c>
    </row>
    <row r="18" spans="2:4" x14ac:dyDescent="0.3">
      <c r="B18" s="21">
        <v>9</v>
      </c>
      <c r="C18" s="135" t="s">
        <v>537</v>
      </c>
      <c r="D18" s="800">
        <v>100</v>
      </c>
    </row>
    <row r="19" spans="2:4" x14ac:dyDescent="0.3">
      <c r="B19" s="21" t="s">
        <v>538</v>
      </c>
      <c r="C19" s="135" t="s">
        <v>539</v>
      </c>
      <c r="D19" s="800" t="s">
        <v>540</v>
      </c>
    </row>
    <row r="20" spans="2:4" x14ac:dyDescent="0.3">
      <c r="B20" s="21" t="s">
        <v>541</v>
      </c>
      <c r="C20" s="135" t="s">
        <v>542</v>
      </c>
      <c r="D20" s="800" t="s">
        <v>543</v>
      </c>
    </row>
    <row r="21" spans="2:4" x14ac:dyDescent="0.3">
      <c r="B21" s="21">
        <v>10</v>
      </c>
      <c r="C21" s="135" t="s">
        <v>544</v>
      </c>
      <c r="D21" s="136" t="s">
        <v>545</v>
      </c>
    </row>
    <row r="22" spans="2:4" x14ac:dyDescent="0.3">
      <c r="B22" s="21">
        <v>11</v>
      </c>
      <c r="C22" s="135" t="s">
        <v>546</v>
      </c>
      <c r="D22" s="138" t="s">
        <v>540</v>
      </c>
    </row>
    <row r="23" spans="2:4" x14ac:dyDescent="0.3">
      <c r="B23" s="21">
        <v>12</v>
      </c>
      <c r="C23" s="135" t="s">
        <v>547</v>
      </c>
      <c r="D23" s="136" t="s">
        <v>548</v>
      </c>
    </row>
    <row r="24" spans="2:4" x14ac:dyDescent="0.3">
      <c r="B24" s="21">
        <v>13</v>
      </c>
      <c r="C24" s="142" t="s">
        <v>549</v>
      </c>
      <c r="D24" s="136" t="s">
        <v>543</v>
      </c>
    </row>
    <row r="25" spans="2:4" x14ac:dyDescent="0.3">
      <c r="B25" s="21">
        <v>14</v>
      </c>
      <c r="C25" s="135" t="s">
        <v>550</v>
      </c>
      <c r="D25" s="136" t="s">
        <v>527</v>
      </c>
    </row>
    <row r="26" spans="2:4" x14ac:dyDescent="0.3">
      <c r="B26" s="21">
        <v>15</v>
      </c>
      <c r="C26" s="142" t="s">
        <v>551</v>
      </c>
      <c r="D26" s="136" t="s">
        <v>543</v>
      </c>
    </row>
    <row r="27" spans="2:4" ht="16.5" customHeight="1" x14ac:dyDescent="0.3">
      <c r="B27" s="21">
        <v>16</v>
      </c>
      <c r="C27" s="142" t="s">
        <v>552</v>
      </c>
      <c r="D27" s="136" t="s">
        <v>543</v>
      </c>
    </row>
    <row r="28" spans="2:4" x14ac:dyDescent="0.3">
      <c r="B28" s="139"/>
      <c r="C28" s="137" t="s">
        <v>553</v>
      </c>
      <c r="D28" s="140"/>
    </row>
    <row r="29" spans="2:4" x14ac:dyDescent="0.3">
      <c r="B29" s="21">
        <v>17</v>
      </c>
      <c r="C29" s="135" t="s">
        <v>554</v>
      </c>
      <c r="D29" s="136" t="s">
        <v>555</v>
      </c>
    </row>
    <row r="30" spans="2:4" x14ac:dyDescent="0.3">
      <c r="B30" s="21">
        <v>18</v>
      </c>
      <c r="C30" s="135" t="s">
        <v>556</v>
      </c>
      <c r="D30" s="136" t="s">
        <v>543</v>
      </c>
    </row>
    <row r="31" spans="2:4" x14ac:dyDescent="0.3">
      <c r="B31" s="21">
        <v>19</v>
      </c>
      <c r="C31" s="135" t="s">
        <v>557</v>
      </c>
      <c r="D31" s="136" t="s">
        <v>527</v>
      </c>
    </row>
    <row r="32" spans="2:4" x14ac:dyDescent="0.3">
      <c r="B32" s="21" t="s">
        <v>398</v>
      </c>
      <c r="C32" s="142" t="s">
        <v>558</v>
      </c>
      <c r="D32" s="136" t="s">
        <v>559</v>
      </c>
    </row>
    <row r="33" spans="2:4" x14ac:dyDescent="0.3">
      <c r="B33" s="21" t="s">
        <v>400</v>
      </c>
      <c r="C33" s="142" t="s">
        <v>560</v>
      </c>
      <c r="D33" s="136" t="s">
        <v>559</v>
      </c>
    </row>
    <row r="34" spans="2:4" x14ac:dyDescent="0.3">
      <c r="B34" s="21">
        <v>21</v>
      </c>
      <c r="C34" s="142" t="s">
        <v>561</v>
      </c>
      <c r="D34" s="136" t="s">
        <v>527</v>
      </c>
    </row>
    <row r="35" spans="2:4" x14ac:dyDescent="0.3">
      <c r="B35" s="21">
        <v>22</v>
      </c>
      <c r="C35" s="142" t="s">
        <v>562</v>
      </c>
      <c r="D35" s="136" t="s">
        <v>563</v>
      </c>
    </row>
    <row r="36" spans="2:4" x14ac:dyDescent="0.3">
      <c r="B36" s="21">
        <v>23</v>
      </c>
      <c r="C36" s="135" t="s">
        <v>564</v>
      </c>
      <c r="D36" s="136" t="s">
        <v>565</v>
      </c>
    </row>
    <row r="37" spans="2:4" x14ac:dyDescent="0.3">
      <c r="B37" s="21">
        <v>24</v>
      </c>
      <c r="C37" s="142" t="s">
        <v>566</v>
      </c>
      <c r="D37" s="136" t="s">
        <v>543</v>
      </c>
    </row>
    <row r="38" spans="2:4" x14ac:dyDescent="0.3">
      <c r="B38" s="21">
        <v>25</v>
      </c>
      <c r="C38" s="142" t="s">
        <v>567</v>
      </c>
      <c r="D38" s="136" t="s">
        <v>543</v>
      </c>
    </row>
    <row r="39" spans="2:4" x14ac:dyDescent="0.3">
      <c r="B39" s="21">
        <v>26</v>
      </c>
      <c r="C39" s="142" t="s">
        <v>568</v>
      </c>
      <c r="D39" s="136" t="s">
        <v>543</v>
      </c>
    </row>
    <row r="40" spans="2:4" x14ac:dyDescent="0.3">
      <c r="B40" s="21">
        <v>27</v>
      </c>
      <c r="C40" s="142" t="s">
        <v>569</v>
      </c>
      <c r="D40" s="136" t="s">
        <v>543</v>
      </c>
    </row>
    <row r="41" spans="2:4" x14ac:dyDescent="0.3">
      <c r="B41" s="21">
        <v>28</v>
      </c>
      <c r="C41" s="142" t="s">
        <v>570</v>
      </c>
      <c r="D41" s="136" t="s">
        <v>543</v>
      </c>
    </row>
    <row r="42" spans="2:4" x14ac:dyDescent="0.3">
      <c r="B42" s="21">
        <v>29</v>
      </c>
      <c r="C42" s="142" t="s">
        <v>571</v>
      </c>
      <c r="D42" s="136" t="s">
        <v>543</v>
      </c>
    </row>
    <row r="43" spans="2:4" x14ac:dyDescent="0.3">
      <c r="B43" s="21">
        <v>30</v>
      </c>
      <c r="C43" s="141" t="s">
        <v>572</v>
      </c>
      <c r="D43" s="114" t="s">
        <v>527</v>
      </c>
    </row>
    <row r="44" spans="2:4" x14ac:dyDescent="0.3">
      <c r="B44" s="21">
        <v>31</v>
      </c>
      <c r="C44" s="142" t="s">
        <v>573</v>
      </c>
      <c r="D44" s="136" t="s">
        <v>543</v>
      </c>
    </row>
    <row r="45" spans="2:4" x14ac:dyDescent="0.3">
      <c r="B45" s="21">
        <v>32</v>
      </c>
      <c r="C45" s="142" t="s">
        <v>574</v>
      </c>
      <c r="D45" s="136" t="s">
        <v>543</v>
      </c>
    </row>
    <row r="46" spans="2:4" x14ac:dyDescent="0.3">
      <c r="B46" s="21">
        <v>33</v>
      </c>
      <c r="C46" s="142" t="s">
        <v>575</v>
      </c>
      <c r="D46" s="136" t="s">
        <v>543</v>
      </c>
    </row>
    <row r="47" spans="2:4" x14ac:dyDescent="0.3">
      <c r="B47" s="21">
        <v>34</v>
      </c>
      <c r="C47" s="143" t="s">
        <v>576</v>
      </c>
      <c r="D47" s="136" t="s">
        <v>543</v>
      </c>
    </row>
    <row r="48" spans="2:4" x14ac:dyDescent="0.3">
      <c r="B48" s="21" t="s">
        <v>577</v>
      </c>
      <c r="C48" s="135" t="s">
        <v>578</v>
      </c>
      <c r="D48" s="136" t="s">
        <v>543</v>
      </c>
    </row>
    <row r="49" spans="2:4" x14ac:dyDescent="0.3">
      <c r="B49" s="21" t="s">
        <v>579</v>
      </c>
      <c r="C49" s="135" t="s">
        <v>580</v>
      </c>
      <c r="D49" s="107" t="s">
        <v>543</v>
      </c>
    </row>
    <row r="50" spans="2:4" ht="33" x14ac:dyDescent="0.3">
      <c r="B50" s="21">
        <v>35</v>
      </c>
      <c r="C50" s="135" t="s">
        <v>581</v>
      </c>
      <c r="D50" s="107" t="s">
        <v>582</v>
      </c>
    </row>
    <row r="51" spans="2:4" x14ac:dyDescent="0.3">
      <c r="B51" s="21">
        <v>36</v>
      </c>
      <c r="C51" s="141" t="s">
        <v>583</v>
      </c>
      <c r="D51" s="136" t="s">
        <v>527</v>
      </c>
    </row>
    <row r="52" spans="2:4" x14ac:dyDescent="0.3">
      <c r="B52" s="21">
        <v>37</v>
      </c>
      <c r="C52" s="135" t="s">
        <v>584</v>
      </c>
      <c r="D52" s="136" t="s">
        <v>543</v>
      </c>
    </row>
    <row r="53" spans="2:4" s="128" customFormat="1" x14ac:dyDescent="0.2">
      <c r="B53" s="43" t="s">
        <v>585</v>
      </c>
      <c r="C53" s="49" t="s">
        <v>586</v>
      </c>
      <c r="D53" s="127" t="s">
        <v>543</v>
      </c>
    </row>
    <row r="54" spans="2:4" x14ac:dyDescent="0.3">
      <c r="B54" s="92"/>
    </row>
    <row r="55" spans="2:4" x14ac:dyDescent="0.3">
      <c r="B55" s="92"/>
    </row>
  </sheetData>
  <hyperlinks>
    <hyperlink ref="D1" location="_INDEX" display="Index" xr:uid="{8074866B-E0C6-48F4-B48B-462518A3C33A}"/>
  </hyperlinks>
  <pageMargins left="0.70866141732283472" right="0.70866141732283472" top="0.74803149606299213" bottom="0.74803149606299213" header="0.31496062992125984" footer="0.31496062992125984"/>
  <pageSetup paperSize="9" scale="55"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B644-EB6A-423D-8130-C81DDDEF6597}">
  <sheetPr codeName="Tabelle11">
    <tabColor theme="5"/>
    <pageSetUpPr fitToPage="1"/>
  </sheetPr>
  <dimension ref="B2:F55"/>
  <sheetViews>
    <sheetView showGridLines="0" topLeftCell="A30" zoomScaleNormal="100" zoomScalePageLayoutView="90" workbookViewId="0">
      <selection activeCell="E58" sqref="E58"/>
    </sheetView>
  </sheetViews>
  <sheetFormatPr baseColWidth="10" defaultColWidth="8.875" defaultRowHeight="16.5" x14ac:dyDescent="0.3"/>
  <cols>
    <col min="1" max="2" width="8.875" style="4"/>
    <col min="3" max="3" width="85.75" style="4" customWidth="1"/>
    <col min="4" max="6" width="37.375" style="14" customWidth="1"/>
    <col min="7" max="16384" width="8.875" style="4"/>
  </cols>
  <sheetData>
    <row r="2" spans="2:6" x14ac:dyDescent="0.3">
      <c r="B2" s="59" t="s">
        <v>513</v>
      </c>
      <c r="F2" s="1028" t="s">
        <v>180</v>
      </c>
    </row>
    <row r="3" spans="2:6" x14ac:dyDescent="0.3">
      <c r="B3" s="4" t="s">
        <v>587</v>
      </c>
    </row>
    <row r="4" spans="2:6" x14ac:dyDescent="0.3">
      <c r="B4" s="4" t="str">
        <f>Stichtag &amp; Einheit_Mio</f>
        <v>31.12.2024 - in Mio. €</v>
      </c>
    </row>
    <row r="5" spans="2:6" x14ac:dyDescent="0.3">
      <c r="D5" s="131"/>
      <c r="E5" s="131"/>
      <c r="F5" s="131"/>
    </row>
    <row r="6" spans="2:6" x14ac:dyDescent="0.3">
      <c r="B6" s="76"/>
      <c r="C6" s="129"/>
      <c r="D6" s="130" t="s">
        <v>515</v>
      </c>
      <c r="E6" s="130" t="s">
        <v>588</v>
      </c>
      <c r="F6" s="130" t="s">
        <v>589</v>
      </c>
    </row>
    <row r="7" spans="2:6" x14ac:dyDescent="0.3">
      <c r="B7" s="132">
        <v>1</v>
      </c>
      <c r="C7" s="133" t="s">
        <v>516</v>
      </c>
      <c r="D7" s="134" t="s">
        <v>517</v>
      </c>
      <c r="E7" s="134" t="s">
        <v>517</v>
      </c>
      <c r="F7" s="134" t="s">
        <v>517</v>
      </c>
    </row>
    <row r="8" spans="2:6" x14ac:dyDescent="0.3">
      <c r="B8" s="21">
        <v>2</v>
      </c>
      <c r="C8" s="135" t="s">
        <v>518</v>
      </c>
      <c r="D8" s="136" t="s">
        <v>590</v>
      </c>
      <c r="E8" s="136" t="s">
        <v>591</v>
      </c>
      <c r="F8" s="136" t="s">
        <v>592</v>
      </c>
    </row>
    <row r="9" spans="2:6" x14ac:dyDescent="0.3">
      <c r="B9" s="21" t="s">
        <v>520</v>
      </c>
      <c r="C9" s="135" t="s">
        <v>521</v>
      </c>
      <c r="D9" s="136" t="s">
        <v>522</v>
      </c>
      <c r="E9" s="136" t="s">
        <v>593</v>
      </c>
      <c r="F9" s="136" t="s">
        <v>593</v>
      </c>
    </row>
    <row r="10" spans="2:6" x14ac:dyDescent="0.3">
      <c r="B10" s="21">
        <v>3</v>
      </c>
      <c r="C10" s="135" t="s">
        <v>523</v>
      </c>
      <c r="D10" s="136" t="s">
        <v>524</v>
      </c>
      <c r="E10" s="136" t="s">
        <v>524</v>
      </c>
      <c r="F10" s="136" t="s">
        <v>524</v>
      </c>
    </row>
    <row r="11" spans="2:6" x14ac:dyDescent="0.3">
      <c r="B11" s="21" t="s">
        <v>525</v>
      </c>
      <c r="C11" s="135" t="s">
        <v>526</v>
      </c>
      <c r="D11" s="136" t="s">
        <v>594</v>
      </c>
      <c r="E11" s="136" t="s">
        <v>594</v>
      </c>
      <c r="F11" s="136" t="s">
        <v>594</v>
      </c>
    </row>
    <row r="12" spans="2:6" x14ac:dyDescent="0.3">
      <c r="B12" s="21"/>
      <c r="C12" s="137" t="s">
        <v>528</v>
      </c>
      <c r="D12" s="136"/>
      <c r="E12" s="136"/>
      <c r="F12" s="136"/>
    </row>
    <row r="13" spans="2:6" x14ac:dyDescent="0.3">
      <c r="B13" s="21">
        <v>4</v>
      </c>
      <c r="C13" s="142" t="s">
        <v>529</v>
      </c>
      <c r="D13" s="107" t="s">
        <v>595</v>
      </c>
      <c r="E13" s="107" t="s">
        <v>595</v>
      </c>
      <c r="F13" s="107" t="s">
        <v>595</v>
      </c>
    </row>
    <row r="14" spans="2:6" x14ac:dyDescent="0.3">
      <c r="B14" s="21">
        <v>5</v>
      </c>
      <c r="C14" s="142" t="s">
        <v>531</v>
      </c>
      <c r="D14" s="107" t="s">
        <v>595</v>
      </c>
      <c r="E14" s="107" t="s">
        <v>595</v>
      </c>
      <c r="F14" s="107" t="s">
        <v>595</v>
      </c>
    </row>
    <row r="15" spans="2:6" x14ac:dyDescent="0.3">
      <c r="B15" s="21">
        <v>6</v>
      </c>
      <c r="C15" s="142" t="s">
        <v>532</v>
      </c>
      <c r="D15" s="136" t="s">
        <v>533</v>
      </c>
      <c r="E15" s="136" t="s">
        <v>533</v>
      </c>
      <c r="F15" s="136" t="s">
        <v>533</v>
      </c>
    </row>
    <row r="16" spans="2:6" x14ac:dyDescent="0.3">
      <c r="B16" s="21">
        <v>7</v>
      </c>
      <c r="C16" s="142" t="s">
        <v>534</v>
      </c>
      <c r="D16" s="136" t="s">
        <v>596</v>
      </c>
      <c r="E16" s="136" t="s">
        <v>596</v>
      </c>
      <c r="F16" s="136" t="s">
        <v>597</v>
      </c>
    </row>
    <row r="17" spans="2:6" ht="33" x14ac:dyDescent="0.3">
      <c r="B17" s="21">
        <v>8</v>
      </c>
      <c r="C17" s="26" t="s">
        <v>536</v>
      </c>
      <c r="D17" s="178">
        <v>2</v>
      </c>
      <c r="E17" s="178">
        <v>99</v>
      </c>
      <c r="F17" s="178">
        <v>50</v>
      </c>
    </row>
    <row r="18" spans="2:6" x14ac:dyDescent="0.3">
      <c r="B18" s="21">
        <v>9</v>
      </c>
      <c r="C18" s="135" t="s">
        <v>537</v>
      </c>
      <c r="D18" s="800">
        <v>2</v>
      </c>
      <c r="E18" s="800">
        <v>100</v>
      </c>
      <c r="F18" s="800">
        <v>50</v>
      </c>
    </row>
    <row r="19" spans="2:6" x14ac:dyDescent="0.3">
      <c r="B19" s="21" t="s">
        <v>538</v>
      </c>
      <c r="C19" s="135" t="s">
        <v>539</v>
      </c>
      <c r="D19" s="800">
        <v>2</v>
      </c>
      <c r="E19" s="800">
        <v>100</v>
      </c>
      <c r="F19" s="800">
        <v>50</v>
      </c>
    </row>
    <row r="20" spans="2:6" x14ac:dyDescent="0.3">
      <c r="B20" s="21" t="s">
        <v>541</v>
      </c>
      <c r="C20" s="135" t="s">
        <v>542</v>
      </c>
      <c r="D20" s="800" t="s">
        <v>543</v>
      </c>
      <c r="E20" s="800" t="s">
        <v>543</v>
      </c>
      <c r="F20" s="800" t="s">
        <v>543</v>
      </c>
    </row>
    <row r="21" spans="2:6" x14ac:dyDescent="0.3">
      <c r="B21" s="21">
        <v>10</v>
      </c>
      <c r="C21" s="135" t="s">
        <v>544</v>
      </c>
      <c r="D21" s="136" t="s">
        <v>598</v>
      </c>
      <c r="E21" s="136" t="s">
        <v>598</v>
      </c>
      <c r="F21" s="136" t="s">
        <v>598</v>
      </c>
    </row>
    <row r="22" spans="2:6" x14ac:dyDescent="0.3">
      <c r="B22" s="21">
        <v>11</v>
      </c>
      <c r="C22" s="135" t="s">
        <v>546</v>
      </c>
      <c r="D22" s="138">
        <v>41943</v>
      </c>
      <c r="E22" s="138">
        <v>44399</v>
      </c>
      <c r="F22" s="138" t="s">
        <v>599</v>
      </c>
    </row>
    <row r="23" spans="2:6" x14ac:dyDescent="0.3">
      <c r="B23" s="21">
        <v>12</v>
      </c>
      <c r="C23" s="135" t="s">
        <v>547</v>
      </c>
      <c r="D23" s="136" t="s">
        <v>600</v>
      </c>
      <c r="E23" s="136" t="s">
        <v>600</v>
      </c>
      <c r="F23" s="136" t="s">
        <v>600</v>
      </c>
    </row>
    <row r="24" spans="2:6" x14ac:dyDescent="0.3">
      <c r="B24" s="21">
        <v>13</v>
      </c>
      <c r="C24" s="142" t="s">
        <v>549</v>
      </c>
      <c r="D24" s="136" t="s">
        <v>543</v>
      </c>
      <c r="E24" s="136" t="s">
        <v>543</v>
      </c>
      <c r="F24" s="136" t="s">
        <v>543</v>
      </c>
    </row>
    <row r="25" spans="2:6" x14ac:dyDescent="0.3">
      <c r="B25" s="21">
        <v>14</v>
      </c>
      <c r="C25" s="135" t="s">
        <v>550</v>
      </c>
      <c r="D25" s="136" t="s">
        <v>594</v>
      </c>
      <c r="E25" s="136" t="s">
        <v>594</v>
      </c>
      <c r="F25" s="136" t="s">
        <v>594</v>
      </c>
    </row>
    <row r="26" spans="2:6" ht="66" x14ac:dyDescent="0.3">
      <c r="B26" s="21">
        <v>15</v>
      </c>
      <c r="C26" s="142" t="s">
        <v>551</v>
      </c>
      <c r="D26" s="125" t="s">
        <v>601</v>
      </c>
      <c r="E26" s="125" t="s">
        <v>601</v>
      </c>
      <c r="F26" s="125" t="s">
        <v>602</v>
      </c>
    </row>
    <row r="27" spans="2:6" ht="16.5" customHeight="1" x14ac:dyDescent="0.3">
      <c r="B27" s="21">
        <v>16</v>
      </c>
      <c r="C27" s="142" t="s">
        <v>552</v>
      </c>
      <c r="D27" s="136" t="s">
        <v>543</v>
      </c>
      <c r="E27" s="136" t="s">
        <v>543</v>
      </c>
      <c r="F27" s="125" t="s">
        <v>603</v>
      </c>
    </row>
    <row r="28" spans="2:6" x14ac:dyDescent="0.3">
      <c r="B28" s="139"/>
      <c r="C28" s="137" t="s">
        <v>553</v>
      </c>
      <c r="D28" s="140"/>
      <c r="E28" s="140"/>
      <c r="F28" s="140"/>
    </row>
    <row r="29" spans="2:6" x14ac:dyDescent="0.3">
      <c r="B29" s="21">
        <v>17</v>
      </c>
      <c r="C29" s="135" t="s">
        <v>554</v>
      </c>
      <c r="D29" s="136" t="s">
        <v>604</v>
      </c>
      <c r="E29" s="136" t="s">
        <v>605</v>
      </c>
      <c r="F29" s="136" t="s">
        <v>605</v>
      </c>
    </row>
    <row r="30" spans="2:6" ht="66" x14ac:dyDescent="0.3">
      <c r="B30" s="21">
        <v>18</v>
      </c>
      <c r="C30" s="135" t="s">
        <v>556</v>
      </c>
      <c r="D30" s="136" t="s">
        <v>606</v>
      </c>
      <c r="E30" s="136" t="s">
        <v>607</v>
      </c>
      <c r="F30" s="125" t="s">
        <v>608</v>
      </c>
    </row>
    <row r="31" spans="2:6" x14ac:dyDescent="0.3">
      <c r="B31" s="21">
        <v>19</v>
      </c>
      <c r="C31" s="135" t="s">
        <v>557</v>
      </c>
      <c r="D31" s="136" t="s">
        <v>543</v>
      </c>
      <c r="E31" s="136" t="s">
        <v>543</v>
      </c>
      <c r="F31" s="136" t="s">
        <v>527</v>
      </c>
    </row>
    <row r="32" spans="2:6" x14ac:dyDescent="0.3">
      <c r="B32" s="21" t="s">
        <v>398</v>
      </c>
      <c r="C32" s="142" t="s">
        <v>558</v>
      </c>
      <c r="D32" s="136" t="s">
        <v>543</v>
      </c>
      <c r="E32" s="136" t="s">
        <v>543</v>
      </c>
      <c r="F32" s="136" t="s">
        <v>609</v>
      </c>
    </row>
    <row r="33" spans="2:6" x14ac:dyDescent="0.3">
      <c r="B33" s="21" t="s">
        <v>400</v>
      </c>
      <c r="C33" s="142" t="s">
        <v>560</v>
      </c>
      <c r="D33" s="136" t="s">
        <v>543</v>
      </c>
      <c r="E33" s="136" t="s">
        <v>543</v>
      </c>
      <c r="F33" s="136" t="s">
        <v>609</v>
      </c>
    </row>
    <row r="34" spans="2:6" x14ac:dyDescent="0.3">
      <c r="B34" s="21">
        <v>21</v>
      </c>
      <c r="C34" s="142" t="s">
        <v>561</v>
      </c>
      <c r="D34" s="136" t="s">
        <v>543</v>
      </c>
      <c r="E34" s="136" t="s">
        <v>543</v>
      </c>
      <c r="F34" s="136" t="s">
        <v>527</v>
      </c>
    </row>
    <row r="35" spans="2:6" x14ac:dyDescent="0.3">
      <c r="B35" s="21">
        <v>22</v>
      </c>
      <c r="C35" s="142" t="s">
        <v>562</v>
      </c>
      <c r="D35" s="136" t="s">
        <v>543</v>
      </c>
      <c r="E35" s="136" t="s">
        <v>543</v>
      </c>
      <c r="F35" s="136" t="s">
        <v>563</v>
      </c>
    </row>
    <row r="36" spans="2:6" x14ac:dyDescent="0.3">
      <c r="B36" s="21">
        <v>23</v>
      </c>
      <c r="C36" s="135" t="s">
        <v>564</v>
      </c>
      <c r="D36" s="136" t="s">
        <v>610</v>
      </c>
      <c r="E36" s="136" t="s">
        <v>610</v>
      </c>
      <c r="F36" s="136" t="s">
        <v>565</v>
      </c>
    </row>
    <row r="37" spans="2:6" x14ac:dyDescent="0.3">
      <c r="B37" s="21">
        <v>24</v>
      </c>
      <c r="C37" s="142" t="s">
        <v>566</v>
      </c>
      <c r="D37" s="136" t="s">
        <v>611</v>
      </c>
      <c r="E37" s="136" t="s">
        <v>611</v>
      </c>
      <c r="F37" s="136" t="s">
        <v>223</v>
      </c>
    </row>
    <row r="38" spans="2:6" x14ac:dyDescent="0.3">
      <c r="B38" s="21">
        <v>25</v>
      </c>
      <c r="C38" s="142" t="s">
        <v>567</v>
      </c>
      <c r="D38" s="136" t="s">
        <v>612</v>
      </c>
      <c r="E38" s="136" t="s">
        <v>612</v>
      </c>
      <c r="F38" s="136" t="s">
        <v>223</v>
      </c>
    </row>
    <row r="39" spans="2:6" x14ac:dyDescent="0.3">
      <c r="B39" s="21">
        <v>26</v>
      </c>
      <c r="C39" s="142" t="s">
        <v>568</v>
      </c>
      <c r="D39" s="136" t="s">
        <v>613</v>
      </c>
      <c r="E39" s="136" t="s">
        <v>613</v>
      </c>
      <c r="F39" s="136" t="s">
        <v>223</v>
      </c>
    </row>
    <row r="40" spans="2:6" x14ac:dyDescent="0.3">
      <c r="B40" s="21">
        <v>27</v>
      </c>
      <c r="C40" s="142" t="s">
        <v>569</v>
      </c>
      <c r="D40" s="136" t="s">
        <v>614</v>
      </c>
      <c r="E40" s="136" t="s">
        <v>614</v>
      </c>
      <c r="F40" s="136" t="s">
        <v>223</v>
      </c>
    </row>
    <row r="41" spans="2:6" x14ac:dyDescent="0.3">
      <c r="B41" s="21">
        <v>28</v>
      </c>
      <c r="C41" s="142" t="s">
        <v>570</v>
      </c>
      <c r="D41" s="136" t="s">
        <v>530</v>
      </c>
      <c r="E41" s="136" t="s">
        <v>530</v>
      </c>
      <c r="F41" s="136" t="s">
        <v>223</v>
      </c>
    </row>
    <row r="42" spans="2:6" x14ac:dyDescent="0.3">
      <c r="B42" s="21">
        <v>29</v>
      </c>
      <c r="C42" s="142" t="s">
        <v>571</v>
      </c>
      <c r="D42" s="136" t="s">
        <v>615</v>
      </c>
      <c r="E42" s="136" t="s">
        <v>615</v>
      </c>
      <c r="F42" s="136" t="s">
        <v>223</v>
      </c>
    </row>
    <row r="43" spans="2:6" x14ac:dyDescent="0.3">
      <c r="B43" s="21">
        <v>30</v>
      </c>
      <c r="C43" s="141" t="s">
        <v>572</v>
      </c>
      <c r="D43" s="114" t="s">
        <v>543</v>
      </c>
      <c r="E43" s="114" t="s">
        <v>543</v>
      </c>
      <c r="F43" s="114" t="s">
        <v>594</v>
      </c>
    </row>
    <row r="44" spans="2:6" ht="33" x14ac:dyDescent="0.3">
      <c r="B44" s="21">
        <v>31</v>
      </c>
      <c r="C44" s="142" t="s">
        <v>573</v>
      </c>
      <c r="D44" s="125" t="s">
        <v>616</v>
      </c>
      <c r="E44" s="125" t="s">
        <v>616</v>
      </c>
      <c r="F44" s="125" t="s">
        <v>616</v>
      </c>
    </row>
    <row r="45" spans="2:6" x14ac:dyDescent="0.3">
      <c r="B45" s="21">
        <v>32</v>
      </c>
      <c r="C45" s="142" t="s">
        <v>574</v>
      </c>
      <c r="D45" s="136" t="s">
        <v>617</v>
      </c>
      <c r="E45" s="136" t="s">
        <v>617</v>
      </c>
      <c r="F45" s="136" t="s">
        <v>617</v>
      </c>
    </row>
    <row r="46" spans="2:6" x14ac:dyDescent="0.3">
      <c r="B46" s="21">
        <v>33</v>
      </c>
      <c r="C46" s="142" t="s">
        <v>575</v>
      </c>
      <c r="D46" s="136" t="s">
        <v>618</v>
      </c>
      <c r="E46" s="136" t="s">
        <v>618</v>
      </c>
      <c r="F46" s="136" t="s">
        <v>618</v>
      </c>
    </row>
    <row r="47" spans="2:6" ht="33" x14ac:dyDescent="0.3">
      <c r="B47" s="21">
        <v>34</v>
      </c>
      <c r="C47" s="143" t="s">
        <v>576</v>
      </c>
      <c r="D47" s="125" t="s">
        <v>619</v>
      </c>
      <c r="E47" s="125" t="s">
        <v>619</v>
      </c>
      <c r="F47" s="125" t="s">
        <v>619</v>
      </c>
    </row>
    <row r="48" spans="2:6" x14ac:dyDescent="0.3">
      <c r="B48" s="21" t="s">
        <v>577</v>
      </c>
      <c r="C48" s="135" t="s">
        <v>578</v>
      </c>
      <c r="D48" s="136" t="s">
        <v>543</v>
      </c>
      <c r="E48" s="136" t="s">
        <v>543</v>
      </c>
      <c r="F48" s="136" t="s">
        <v>543</v>
      </c>
    </row>
    <row r="49" spans="2:6" x14ac:dyDescent="0.3">
      <c r="B49" s="21" t="s">
        <v>579</v>
      </c>
      <c r="C49" s="135" t="s">
        <v>580</v>
      </c>
      <c r="D49" s="107" t="s">
        <v>543</v>
      </c>
      <c r="E49" s="107" t="s">
        <v>543</v>
      </c>
      <c r="F49" s="107" t="s">
        <v>543</v>
      </c>
    </row>
    <row r="50" spans="2:6" ht="33" x14ac:dyDescent="0.3">
      <c r="B50" s="21">
        <v>35</v>
      </c>
      <c r="C50" s="135" t="s">
        <v>581</v>
      </c>
      <c r="D50" s="107" t="s">
        <v>620</v>
      </c>
      <c r="E50" s="107" t="s">
        <v>620</v>
      </c>
      <c r="F50" s="136" t="s">
        <v>620</v>
      </c>
    </row>
    <row r="51" spans="2:6" x14ac:dyDescent="0.3">
      <c r="B51" s="21">
        <v>36</v>
      </c>
      <c r="C51" s="141" t="s">
        <v>583</v>
      </c>
      <c r="D51" s="136" t="s">
        <v>604</v>
      </c>
      <c r="E51" s="136" t="s">
        <v>604</v>
      </c>
      <c r="F51" s="136" t="s">
        <v>604</v>
      </c>
    </row>
    <row r="52" spans="2:6" x14ac:dyDescent="0.3">
      <c r="B52" s="21">
        <v>37</v>
      </c>
      <c r="C52" s="135" t="s">
        <v>584</v>
      </c>
      <c r="D52" s="136" t="s">
        <v>543</v>
      </c>
      <c r="E52" s="136" t="s">
        <v>543</v>
      </c>
      <c r="F52" s="136" t="s">
        <v>543</v>
      </c>
    </row>
    <row r="53" spans="2:6" s="128" customFormat="1" ht="57" x14ac:dyDescent="0.2">
      <c r="B53" s="43" t="s">
        <v>585</v>
      </c>
      <c r="C53" s="49" t="s">
        <v>586</v>
      </c>
      <c r="D53" s="127" t="s">
        <v>621</v>
      </c>
      <c r="E53" s="1067" t="s">
        <v>622</v>
      </c>
      <c r="F53" s="1067" t="s">
        <v>623</v>
      </c>
    </row>
    <row r="55" spans="2:6" x14ac:dyDescent="0.3">
      <c r="B55" s="92" t="s">
        <v>624</v>
      </c>
    </row>
  </sheetData>
  <hyperlinks>
    <hyperlink ref="F2" location="_INDEX" display="Index" xr:uid="{9BE3FACB-CC20-4704-B55C-85800AEC4871}"/>
    <hyperlink ref="E53" r:id="rId1" xr:uid="{D1BF0B9C-47BA-48BA-944B-E58C6784378C}"/>
    <hyperlink ref="F53" r:id="rId2" xr:uid="{3D3B3CA9-836A-4151-BC89-28ED92D26ADB}"/>
  </hyperlinks>
  <pageMargins left="0.70866141732283472" right="0.70866141732283472" top="0.74803149606299213" bottom="0.74803149606299213" header="0.31496062992125984" footer="0.31496062992125984"/>
  <pageSetup paperSize="9" scale="45" orientation="landscape" r:id="rId3"/>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99FC-AC0C-41C2-8667-1A6136D3D813}">
  <sheetPr codeName="Tabelle12">
    <tabColor theme="5"/>
    <pageSetUpPr fitToPage="1"/>
  </sheetPr>
  <dimension ref="B2:AB55"/>
  <sheetViews>
    <sheetView showGridLines="0" topLeftCell="A12" zoomScaleNormal="100" zoomScalePageLayoutView="90" workbookViewId="0"/>
  </sheetViews>
  <sheetFormatPr baseColWidth="10" defaultColWidth="8.875" defaultRowHeight="16.5" x14ac:dyDescent="0.3"/>
  <cols>
    <col min="1" max="2" width="8.875" style="4"/>
    <col min="3" max="3" width="85.75" style="4" customWidth="1"/>
    <col min="4" max="28" width="37.375" style="14" customWidth="1"/>
    <col min="29" max="16384" width="8.875" style="4"/>
  </cols>
  <sheetData>
    <row r="2" spans="2:28" x14ac:dyDescent="0.3">
      <c r="B2" s="59" t="s">
        <v>513</v>
      </c>
      <c r="E2" s="1028" t="s">
        <v>180</v>
      </c>
    </row>
    <row r="3" spans="2:28" x14ac:dyDescent="0.3">
      <c r="B3" s="4" t="s">
        <v>625</v>
      </c>
    </row>
    <row r="4" spans="2:28" x14ac:dyDescent="0.3">
      <c r="B4" s="4" t="str">
        <f>Stichtag &amp; Einheit_Mio</f>
        <v>31.12.2024 - in Mio. €</v>
      </c>
    </row>
    <row r="5" spans="2:28" x14ac:dyDescent="0.3">
      <c r="D5" s="131"/>
      <c r="E5" s="131"/>
      <c r="F5" s="131"/>
      <c r="G5" s="131"/>
      <c r="H5" s="131"/>
      <c r="I5" s="131"/>
      <c r="J5" s="131"/>
      <c r="K5" s="131"/>
      <c r="L5" s="131"/>
      <c r="M5" s="131"/>
      <c r="N5" s="131"/>
      <c r="O5" s="131"/>
      <c r="P5" s="131"/>
      <c r="Q5" s="131"/>
      <c r="R5" s="131"/>
      <c r="S5" s="131"/>
      <c r="T5" s="131"/>
      <c r="U5" s="131"/>
      <c r="V5" s="131"/>
      <c r="W5" s="131"/>
      <c r="X5" s="131"/>
      <c r="Y5" s="131"/>
      <c r="Z5" s="131"/>
      <c r="AA5" s="131"/>
      <c r="AB5" s="131"/>
    </row>
    <row r="6" spans="2:28" ht="33" x14ac:dyDescent="0.3">
      <c r="B6" s="76"/>
      <c r="C6" s="129"/>
      <c r="D6" s="130" t="s">
        <v>626</v>
      </c>
      <c r="E6" s="130" t="s">
        <v>627</v>
      </c>
      <c r="F6" s="130" t="s">
        <v>515</v>
      </c>
      <c r="G6" s="130" t="s">
        <v>628</v>
      </c>
      <c r="H6" s="130" t="s">
        <v>588</v>
      </c>
      <c r="I6" s="130" t="s">
        <v>589</v>
      </c>
      <c r="J6" s="130" t="s">
        <v>629</v>
      </c>
      <c r="K6" s="130" t="s">
        <v>630</v>
      </c>
      <c r="L6" s="130" t="s">
        <v>631</v>
      </c>
      <c r="M6" s="130" t="s">
        <v>632</v>
      </c>
      <c r="N6" s="130" t="s">
        <v>633</v>
      </c>
      <c r="O6" s="130" t="s">
        <v>634</v>
      </c>
      <c r="P6" s="130" t="s">
        <v>635</v>
      </c>
      <c r="Q6" s="130" t="s">
        <v>636</v>
      </c>
      <c r="R6" s="130" t="s">
        <v>637</v>
      </c>
      <c r="S6" s="130" t="s">
        <v>638</v>
      </c>
      <c r="T6" s="130" t="s">
        <v>639</v>
      </c>
      <c r="U6" s="130" t="s">
        <v>640</v>
      </c>
      <c r="V6" s="130" t="s">
        <v>641</v>
      </c>
      <c r="W6" s="130" t="s">
        <v>642</v>
      </c>
      <c r="X6" s="130" t="s">
        <v>643</v>
      </c>
      <c r="Y6" s="130" t="s">
        <v>644</v>
      </c>
      <c r="Z6" s="130" t="s">
        <v>645</v>
      </c>
      <c r="AA6" s="130" t="s">
        <v>646</v>
      </c>
      <c r="AB6" s="130" t="s">
        <v>647</v>
      </c>
    </row>
    <row r="7" spans="2:28" x14ac:dyDescent="0.3">
      <c r="B7" s="132">
        <v>1</v>
      </c>
      <c r="C7" s="133" t="s">
        <v>516</v>
      </c>
      <c r="D7" s="795" t="s">
        <v>517</v>
      </c>
      <c r="E7" s="795" t="s">
        <v>517</v>
      </c>
      <c r="F7" s="795" t="s">
        <v>517</v>
      </c>
      <c r="G7" s="795" t="s">
        <v>517</v>
      </c>
      <c r="H7" s="795" t="s">
        <v>517</v>
      </c>
      <c r="I7" s="795" t="s">
        <v>517</v>
      </c>
      <c r="J7" s="795" t="s">
        <v>517</v>
      </c>
      <c r="K7" s="795" t="s">
        <v>517</v>
      </c>
      <c r="L7" s="795" t="s">
        <v>517</v>
      </c>
      <c r="M7" s="795" t="s">
        <v>517</v>
      </c>
      <c r="N7" s="795" t="s">
        <v>517</v>
      </c>
      <c r="O7" s="795" t="s">
        <v>517</v>
      </c>
      <c r="P7" s="795" t="s">
        <v>517</v>
      </c>
      <c r="Q7" s="795" t="s">
        <v>517</v>
      </c>
      <c r="R7" s="795" t="s">
        <v>517</v>
      </c>
      <c r="S7" s="795" t="s">
        <v>517</v>
      </c>
      <c r="T7" s="795" t="s">
        <v>517</v>
      </c>
      <c r="U7" s="795" t="s">
        <v>517</v>
      </c>
      <c r="V7" s="795" t="s">
        <v>517</v>
      </c>
      <c r="W7" s="795" t="s">
        <v>517</v>
      </c>
      <c r="X7" s="795" t="s">
        <v>517</v>
      </c>
      <c r="Y7" s="795" t="s">
        <v>517</v>
      </c>
      <c r="Z7" s="795" t="s">
        <v>517</v>
      </c>
      <c r="AA7" s="795" t="s">
        <v>517</v>
      </c>
      <c r="AB7" s="795" t="s">
        <v>517</v>
      </c>
    </row>
    <row r="8" spans="2:28" x14ac:dyDescent="0.3">
      <c r="B8" s="21">
        <v>2</v>
      </c>
      <c r="C8" s="135" t="s">
        <v>518</v>
      </c>
      <c r="D8" s="125" t="s">
        <v>648</v>
      </c>
      <c r="E8" s="125" t="s">
        <v>649</v>
      </c>
      <c r="F8" s="125" t="s">
        <v>650</v>
      </c>
      <c r="G8" s="125" t="s">
        <v>651</v>
      </c>
      <c r="H8" s="125" t="s">
        <v>652</v>
      </c>
      <c r="I8" s="125" t="s">
        <v>653</v>
      </c>
      <c r="J8" s="125" t="s">
        <v>654</v>
      </c>
      <c r="K8" s="125" t="s">
        <v>655</v>
      </c>
      <c r="L8" s="125" t="s">
        <v>656</v>
      </c>
      <c r="M8" s="125" t="s">
        <v>657</v>
      </c>
      <c r="N8" s="125" t="s">
        <v>658</v>
      </c>
      <c r="O8" s="125" t="s">
        <v>659</v>
      </c>
      <c r="P8" s="125" t="s">
        <v>660</v>
      </c>
      <c r="Q8" s="125" t="s">
        <v>661</v>
      </c>
      <c r="R8" s="125" t="s">
        <v>662</v>
      </c>
      <c r="S8" s="125" t="s">
        <v>663</v>
      </c>
      <c r="T8" s="125" t="s">
        <v>664</v>
      </c>
      <c r="U8" s="125" t="s">
        <v>665</v>
      </c>
      <c r="V8" s="125" t="s">
        <v>666</v>
      </c>
      <c r="W8" s="125" t="s">
        <v>667</v>
      </c>
      <c r="X8" s="125" t="s">
        <v>668</v>
      </c>
      <c r="Y8" s="125" t="s">
        <v>669</v>
      </c>
      <c r="Z8" s="125" t="s">
        <v>670</v>
      </c>
      <c r="AA8" s="125" t="s">
        <v>671</v>
      </c>
      <c r="AB8" s="125" t="s">
        <v>672</v>
      </c>
    </row>
    <row r="9" spans="2:28" x14ac:dyDescent="0.3">
      <c r="B9" s="21" t="s">
        <v>520</v>
      </c>
      <c r="C9" s="135" t="s">
        <v>521</v>
      </c>
      <c r="D9" s="125" t="s">
        <v>522</v>
      </c>
      <c r="E9" s="125" t="s">
        <v>522</v>
      </c>
      <c r="F9" s="125" t="s">
        <v>522</v>
      </c>
      <c r="G9" s="125" t="s">
        <v>522</v>
      </c>
      <c r="H9" s="125" t="s">
        <v>522</v>
      </c>
      <c r="I9" s="125" t="s">
        <v>522</v>
      </c>
      <c r="J9" s="125" t="s">
        <v>522</v>
      </c>
      <c r="K9" s="125" t="s">
        <v>522</v>
      </c>
      <c r="L9" s="125" t="s">
        <v>522</v>
      </c>
      <c r="M9" s="125" t="s">
        <v>522</v>
      </c>
      <c r="N9" s="125" t="s">
        <v>522</v>
      </c>
      <c r="O9" s="125" t="s">
        <v>522</v>
      </c>
      <c r="P9" s="125" t="s">
        <v>522</v>
      </c>
      <c r="Q9" s="125" t="s">
        <v>522</v>
      </c>
      <c r="R9" s="125" t="s">
        <v>522</v>
      </c>
      <c r="S9" s="125" t="s">
        <v>522</v>
      </c>
      <c r="T9" s="125" t="s">
        <v>522</v>
      </c>
      <c r="U9" s="125" t="s">
        <v>522</v>
      </c>
      <c r="V9" s="125" t="s">
        <v>522</v>
      </c>
      <c r="W9" s="125" t="s">
        <v>522</v>
      </c>
      <c r="X9" s="125" t="s">
        <v>522</v>
      </c>
      <c r="Y9" s="125" t="s">
        <v>522</v>
      </c>
      <c r="Z9" s="125" t="s">
        <v>522</v>
      </c>
      <c r="AA9" s="125" t="s">
        <v>522</v>
      </c>
      <c r="AB9" s="125" t="s">
        <v>522</v>
      </c>
    </row>
    <row r="10" spans="2:28" x14ac:dyDescent="0.3">
      <c r="B10" s="21">
        <v>3</v>
      </c>
      <c r="C10" s="135" t="s">
        <v>523</v>
      </c>
      <c r="D10" s="125" t="s">
        <v>524</v>
      </c>
      <c r="E10" s="125" t="s">
        <v>524</v>
      </c>
      <c r="F10" s="125" t="s">
        <v>524</v>
      </c>
      <c r="G10" s="125" t="s">
        <v>524</v>
      </c>
      <c r="H10" s="125" t="s">
        <v>524</v>
      </c>
      <c r="I10" s="125" t="s">
        <v>524</v>
      </c>
      <c r="J10" s="125" t="s">
        <v>524</v>
      </c>
      <c r="K10" s="125" t="s">
        <v>524</v>
      </c>
      <c r="L10" s="125" t="s">
        <v>524</v>
      </c>
      <c r="M10" s="125" t="s">
        <v>524</v>
      </c>
      <c r="N10" s="125" t="s">
        <v>524</v>
      </c>
      <c r="O10" s="125" t="s">
        <v>524</v>
      </c>
      <c r="P10" s="125" t="s">
        <v>524</v>
      </c>
      <c r="Q10" s="125" t="s">
        <v>524</v>
      </c>
      <c r="R10" s="125" t="s">
        <v>524</v>
      </c>
      <c r="S10" s="125" t="s">
        <v>524</v>
      </c>
      <c r="T10" s="125" t="s">
        <v>524</v>
      </c>
      <c r="U10" s="125" t="s">
        <v>524</v>
      </c>
      <c r="V10" s="125" t="s">
        <v>524</v>
      </c>
      <c r="W10" s="125" t="s">
        <v>524</v>
      </c>
      <c r="X10" s="125" t="s">
        <v>524</v>
      </c>
      <c r="Y10" s="125" t="s">
        <v>524</v>
      </c>
      <c r="Z10" s="125" t="s">
        <v>524</v>
      </c>
      <c r="AA10" s="125" t="s">
        <v>524</v>
      </c>
      <c r="AB10" s="125" t="s">
        <v>524</v>
      </c>
    </row>
    <row r="11" spans="2:28" x14ac:dyDescent="0.3">
      <c r="B11" s="21" t="s">
        <v>525</v>
      </c>
      <c r="C11" s="135" t="s">
        <v>526</v>
      </c>
      <c r="D11" s="125" t="s">
        <v>527</v>
      </c>
      <c r="E11" s="125" t="s">
        <v>527</v>
      </c>
      <c r="F11" s="125" t="s">
        <v>527</v>
      </c>
      <c r="G11" s="125" t="s">
        <v>527</v>
      </c>
      <c r="H11" s="125" t="s">
        <v>527</v>
      </c>
      <c r="I11" s="125" t="s">
        <v>527</v>
      </c>
      <c r="J11" s="125" t="s">
        <v>527</v>
      </c>
      <c r="K11" s="125" t="s">
        <v>527</v>
      </c>
      <c r="L11" s="125" t="s">
        <v>527</v>
      </c>
      <c r="M11" s="125" t="s">
        <v>527</v>
      </c>
      <c r="N11" s="125" t="s">
        <v>527</v>
      </c>
      <c r="O11" s="125" t="s">
        <v>527</v>
      </c>
      <c r="P11" s="125" t="s">
        <v>527</v>
      </c>
      <c r="Q11" s="125" t="s">
        <v>527</v>
      </c>
      <c r="R11" s="125" t="s">
        <v>527</v>
      </c>
      <c r="S11" s="125" t="s">
        <v>527</v>
      </c>
      <c r="T11" s="125" t="s">
        <v>527</v>
      </c>
      <c r="U11" s="125" t="s">
        <v>527</v>
      </c>
      <c r="V11" s="125" t="s">
        <v>527</v>
      </c>
      <c r="W11" s="125" t="s">
        <v>527</v>
      </c>
      <c r="X11" s="125" t="s">
        <v>527</v>
      </c>
      <c r="Y11" s="125" t="s">
        <v>527</v>
      </c>
      <c r="Z11" s="125" t="s">
        <v>527</v>
      </c>
      <c r="AA11" s="125" t="s">
        <v>527</v>
      </c>
      <c r="AB11" s="125" t="s">
        <v>527</v>
      </c>
    </row>
    <row r="12" spans="2:28" x14ac:dyDescent="0.3">
      <c r="B12" s="21"/>
      <c r="C12" s="137" t="s">
        <v>528</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row>
    <row r="13" spans="2:28" x14ac:dyDescent="0.3">
      <c r="B13" s="21">
        <v>4</v>
      </c>
      <c r="C13" s="142" t="s">
        <v>529</v>
      </c>
      <c r="D13" s="107" t="s">
        <v>673</v>
      </c>
      <c r="E13" s="107" t="s">
        <v>673</v>
      </c>
      <c r="F13" s="107" t="s">
        <v>673</v>
      </c>
      <c r="G13" s="107" t="s">
        <v>673</v>
      </c>
      <c r="H13" s="107" t="s">
        <v>673</v>
      </c>
      <c r="I13" s="107" t="s">
        <v>673</v>
      </c>
      <c r="J13" s="107" t="s">
        <v>673</v>
      </c>
      <c r="K13" s="107" t="s">
        <v>673</v>
      </c>
      <c r="L13" s="107" t="s">
        <v>673</v>
      </c>
      <c r="M13" s="107" t="s">
        <v>673</v>
      </c>
      <c r="N13" s="107" t="s">
        <v>673</v>
      </c>
      <c r="O13" s="107" t="s">
        <v>673</v>
      </c>
      <c r="P13" s="107" t="s">
        <v>673</v>
      </c>
      <c r="Q13" s="107" t="s">
        <v>673</v>
      </c>
      <c r="R13" s="107" t="s">
        <v>673</v>
      </c>
      <c r="S13" s="107" t="s">
        <v>673</v>
      </c>
      <c r="T13" s="107" t="s">
        <v>673</v>
      </c>
      <c r="U13" s="107" t="s">
        <v>673</v>
      </c>
      <c r="V13" s="107" t="s">
        <v>673</v>
      </c>
      <c r="W13" s="107" t="s">
        <v>673</v>
      </c>
      <c r="X13" s="107" t="s">
        <v>673</v>
      </c>
      <c r="Y13" s="107" t="s">
        <v>673</v>
      </c>
      <c r="Z13" s="107" t="s">
        <v>673</v>
      </c>
      <c r="AA13" s="107" t="s">
        <v>673</v>
      </c>
      <c r="AB13" s="107" t="s">
        <v>673</v>
      </c>
    </row>
    <row r="14" spans="2:28" x14ac:dyDescent="0.3">
      <c r="B14" s="21">
        <v>5</v>
      </c>
      <c r="C14" s="142" t="s">
        <v>531</v>
      </c>
      <c r="D14" s="107" t="s">
        <v>673</v>
      </c>
      <c r="E14" s="107" t="s">
        <v>673</v>
      </c>
      <c r="F14" s="107" t="s">
        <v>673</v>
      </c>
      <c r="G14" s="107" t="s">
        <v>673</v>
      </c>
      <c r="H14" s="107" t="s">
        <v>673</v>
      </c>
      <c r="I14" s="107" t="s">
        <v>673</v>
      </c>
      <c r="J14" s="107" t="s">
        <v>673</v>
      </c>
      <c r="K14" s="107" t="s">
        <v>673</v>
      </c>
      <c r="L14" s="107" t="s">
        <v>673</v>
      </c>
      <c r="M14" s="107" t="s">
        <v>673</v>
      </c>
      <c r="N14" s="107" t="s">
        <v>673</v>
      </c>
      <c r="O14" s="107" t="s">
        <v>673</v>
      </c>
      <c r="P14" s="107" t="s">
        <v>673</v>
      </c>
      <c r="Q14" s="107" t="s">
        <v>673</v>
      </c>
      <c r="R14" s="107" t="s">
        <v>673</v>
      </c>
      <c r="S14" s="107" t="s">
        <v>673</v>
      </c>
      <c r="T14" s="107" t="s">
        <v>673</v>
      </c>
      <c r="U14" s="107" t="s">
        <v>673</v>
      </c>
      <c r="V14" s="107" t="s">
        <v>673</v>
      </c>
      <c r="W14" s="107" t="s">
        <v>673</v>
      </c>
      <c r="X14" s="107" t="s">
        <v>673</v>
      </c>
      <c r="Y14" s="107" t="s">
        <v>673</v>
      </c>
      <c r="Z14" s="107" t="s">
        <v>673</v>
      </c>
      <c r="AA14" s="107" t="s">
        <v>673</v>
      </c>
      <c r="AB14" s="107" t="s">
        <v>673</v>
      </c>
    </row>
    <row r="15" spans="2:28" x14ac:dyDescent="0.3">
      <c r="B15" s="21">
        <v>6</v>
      </c>
      <c r="C15" s="142" t="s">
        <v>532</v>
      </c>
      <c r="D15" s="125" t="s">
        <v>533</v>
      </c>
      <c r="E15" s="125" t="s">
        <v>533</v>
      </c>
      <c r="F15" s="125" t="s">
        <v>533</v>
      </c>
      <c r="G15" s="125" t="s">
        <v>533</v>
      </c>
      <c r="H15" s="125" t="s">
        <v>533</v>
      </c>
      <c r="I15" s="125" t="s">
        <v>533</v>
      </c>
      <c r="J15" s="125" t="s">
        <v>533</v>
      </c>
      <c r="K15" s="125" t="s">
        <v>533</v>
      </c>
      <c r="L15" s="125" t="s">
        <v>533</v>
      </c>
      <c r="M15" s="125" t="s">
        <v>533</v>
      </c>
      <c r="N15" s="125" t="s">
        <v>533</v>
      </c>
      <c r="O15" s="125" t="s">
        <v>533</v>
      </c>
      <c r="P15" s="125" t="s">
        <v>533</v>
      </c>
      <c r="Q15" s="125" t="s">
        <v>533</v>
      </c>
      <c r="R15" s="125" t="s">
        <v>533</v>
      </c>
      <c r="S15" s="125" t="s">
        <v>533</v>
      </c>
      <c r="T15" s="125" t="s">
        <v>533</v>
      </c>
      <c r="U15" s="125" t="s">
        <v>533</v>
      </c>
      <c r="V15" s="125" t="s">
        <v>533</v>
      </c>
      <c r="W15" s="125" t="s">
        <v>533</v>
      </c>
      <c r="X15" s="125" t="s">
        <v>533</v>
      </c>
      <c r="Y15" s="125" t="s">
        <v>533</v>
      </c>
      <c r="Z15" s="125" t="s">
        <v>533</v>
      </c>
      <c r="AA15" s="125" t="s">
        <v>533</v>
      </c>
      <c r="AB15" s="125" t="s">
        <v>533</v>
      </c>
    </row>
    <row r="16" spans="2:28" ht="33" x14ac:dyDescent="0.3">
      <c r="B16" s="21">
        <v>7</v>
      </c>
      <c r="C16" s="142" t="s">
        <v>534</v>
      </c>
      <c r="D16" s="125" t="s">
        <v>674</v>
      </c>
      <c r="E16" s="125" t="s">
        <v>675</v>
      </c>
      <c r="F16" s="125" t="s">
        <v>676</v>
      </c>
      <c r="G16" s="125" t="s">
        <v>676</v>
      </c>
      <c r="H16" s="125" t="s">
        <v>676</v>
      </c>
      <c r="I16" s="125" t="s">
        <v>676</v>
      </c>
      <c r="J16" s="125" t="s">
        <v>676</v>
      </c>
      <c r="K16" s="125" t="s">
        <v>676</v>
      </c>
      <c r="L16" s="125" t="s">
        <v>676</v>
      </c>
      <c r="M16" s="125" t="s">
        <v>676</v>
      </c>
      <c r="N16" s="125" t="s">
        <v>676</v>
      </c>
      <c r="O16" s="125" t="s">
        <v>676</v>
      </c>
      <c r="P16" s="125" t="s">
        <v>676</v>
      </c>
      <c r="Q16" s="125" t="s">
        <v>676</v>
      </c>
      <c r="R16" s="125" t="s">
        <v>676</v>
      </c>
      <c r="S16" s="125" t="s">
        <v>676</v>
      </c>
      <c r="T16" s="125" t="s">
        <v>676</v>
      </c>
      <c r="U16" s="125" t="s">
        <v>676</v>
      </c>
      <c r="V16" s="125" t="s">
        <v>676</v>
      </c>
      <c r="W16" s="125" t="s">
        <v>676</v>
      </c>
      <c r="X16" s="125" t="s">
        <v>676</v>
      </c>
      <c r="Y16" s="125" t="s">
        <v>676</v>
      </c>
      <c r="Z16" s="125" t="s">
        <v>676</v>
      </c>
      <c r="AA16" s="125" t="s">
        <v>677</v>
      </c>
      <c r="AB16" s="125" t="s">
        <v>677</v>
      </c>
    </row>
    <row r="17" spans="2:28" ht="33" x14ac:dyDescent="0.3">
      <c r="B17" s="21">
        <v>8</v>
      </c>
      <c r="C17" s="26" t="s">
        <v>536</v>
      </c>
      <c r="D17" s="176">
        <v>0</v>
      </c>
      <c r="E17" s="176">
        <v>47</v>
      </c>
      <c r="F17" s="176">
        <v>0</v>
      </c>
      <c r="G17" s="176">
        <v>8</v>
      </c>
      <c r="H17" s="176">
        <v>1</v>
      </c>
      <c r="I17" s="176">
        <v>1</v>
      </c>
      <c r="J17" s="176">
        <v>2</v>
      </c>
      <c r="K17" s="176">
        <v>2</v>
      </c>
      <c r="L17" s="176">
        <v>0</v>
      </c>
      <c r="M17" s="176">
        <v>2</v>
      </c>
      <c r="N17" s="176">
        <v>7</v>
      </c>
      <c r="O17" s="176">
        <v>7</v>
      </c>
      <c r="P17" s="176">
        <v>5</v>
      </c>
      <c r="Q17" s="176">
        <v>5</v>
      </c>
      <c r="R17" s="176">
        <v>3</v>
      </c>
      <c r="S17" s="176">
        <v>5</v>
      </c>
      <c r="T17" s="176">
        <v>1</v>
      </c>
      <c r="U17" s="176">
        <v>1</v>
      </c>
      <c r="V17" s="176">
        <v>1</v>
      </c>
      <c r="W17" s="176">
        <v>26</v>
      </c>
      <c r="X17" s="176">
        <v>3</v>
      </c>
      <c r="Y17" s="176">
        <v>0</v>
      </c>
      <c r="Z17" s="176">
        <v>1</v>
      </c>
      <c r="AA17" s="176">
        <v>166</v>
      </c>
      <c r="AB17" s="176">
        <v>149</v>
      </c>
    </row>
    <row r="18" spans="2:28" x14ac:dyDescent="0.3">
      <c r="B18" s="21">
        <v>9</v>
      </c>
      <c r="C18" s="135" t="s">
        <v>537</v>
      </c>
      <c r="D18" s="23">
        <v>1</v>
      </c>
      <c r="E18" s="23">
        <v>47</v>
      </c>
      <c r="F18" s="23">
        <v>2</v>
      </c>
      <c r="G18" s="23">
        <v>13</v>
      </c>
      <c r="H18" s="23">
        <v>1</v>
      </c>
      <c r="I18" s="23">
        <v>2</v>
      </c>
      <c r="J18" s="23">
        <v>5</v>
      </c>
      <c r="K18" s="23">
        <v>4</v>
      </c>
      <c r="L18" s="23">
        <v>1</v>
      </c>
      <c r="M18" s="23">
        <v>3</v>
      </c>
      <c r="N18" s="23">
        <v>8</v>
      </c>
      <c r="O18" s="23">
        <v>8</v>
      </c>
      <c r="P18" s="23">
        <v>5</v>
      </c>
      <c r="Q18" s="23">
        <v>5</v>
      </c>
      <c r="R18" s="23">
        <v>5</v>
      </c>
      <c r="S18" s="23">
        <v>5</v>
      </c>
      <c r="T18" s="23">
        <v>3</v>
      </c>
      <c r="U18" s="23">
        <v>5</v>
      </c>
      <c r="V18" s="23">
        <v>2</v>
      </c>
      <c r="W18" s="23">
        <v>30</v>
      </c>
      <c r="X18" s="23">
        <v>5</v>
      </c>
      <c r="Y18" s="23">
        <v>1</v>
      </c>
      <c r="Z18" s="23">
        <v>2</v>
      </c>
      <c r="AA18" s="23">
        <v>170</v>
      </c>
      <c r="AB18" s="23">
        <v>150</v>
      </c>
    </row>
    <row r="19" spans="2:28" x14ac:dyDescent="0.3">
      <c r="B19" s="21" t="s">
        <v>538</v>
      </c>
      <c r="C19" s="135" t="s">
        <v>539</v>
      </c>
      <c r="D19" s="23">
        <v>1</v>
      </c>
      <c r="E19" s="23">
        <v>47</v>
      </c>
      <c r="F19" s="23">
        <v>2</v>
      </c>
      <c r="G19" s="23">
        <v>13</v>
      </c>
      <c r="H19" s="23">
        <v>1</v>
      </c>
      <c r="I19" s="23">
        <v>2</v>
      </c>
      <c r="J19" s="23">
        <v>5</v>
      </c>
      <c r="K19" s="23">
        <v>4</v>
      </c>
      <c r="L19" s="23">
        <v>1</v>
      </c>
      <c r="M19" s="23">
        <v>3</v>
      </c>
      <c r="N19" s="23">
        <v>8</v>
      </c>
      <c r="O19" s="23">
        <v>8</v>
      </c>
      <c r="P19" s="23">
        <v>5</v>
      </c>
      <c r="Q19" s="23">
        <v>5</v>
      </c>
      <c r="R19" s="23">
        <v>5</v>
      </c>
      <c r="S19" s="23">
        <v>5</v>
      </c>
      <c r="T19" s="23">
        <v>3</v>
      </c>
      <c r="U19" s="23">
        <v>5</v>
      </c>
      <c r="V19" s="23">
        <v>2</v>
      </c>
      <c r="W19" s="23">
        <v>30</v>
      </c>
      <c r="X19" s="23">
        <v>5</v>
      </c>
      <c r="Y19" s="23">
        <v>1</v>
      </c>
      <c r="Z19" s="23">
        <v>2</v>
      </c>
      <c r="AA19" s="23">
        <v>170</v>
      </c>
      <c r="AB19" s="23">
        <v>150</v>
      </c>
    </row>
    <row r="20" spans="2:28" x14ac:dyDescent="0.3">
      <c r="B20" s="21" t="s">
        <v>541</v>
      </c>
      <c r="C20" s="135" t="s">
        <v>542</v>
      </c>
      <c r="D20" s="23">
        <v>1</v>
      </c>
      <c r="E20" s="23">
        <v>47</v>
      </c>
      <c r="F20" s="23">
        <v>2</v>
      </c>
      <c r="G20" s="23">
        <v>13</v>
      </c>
      <c r="H20" s="23">
        <v>1</v>
      </c>
      <c r="I20" s="23">
        <v>2</v>
      </c>
      <c r="J20" s="23">
        <v>5</v>
      </c>
      <c r="K20" s="23">
        <v>4</v>
      </c>
      <c r="L20" s="23">
        <v>1</v>
      </c>
      <c r="M20" s="23">
        <v>3</v>
      </c>
      <c r="N20" s="23">
        <v>8</v>
      </c>
      <c r="O20" s="23">
        <v>8</v>
      </c>
      <c r="P20" s="23">
        <v>5</v>
      </c>
      <c r="Q20" s="23">
        <v>5</v>
      </c>
      <c r="R20" s="23">
        <v>5</v>
      </c>
      <c r="S20" s="23">
        <v>5</v>
      </c>
      <c r="T20" s="23">
        <v>3</v>
      </c>
      <c r="U20" s="23">
        <v>5</v>
      </c>
      <c r="V20" s="23">
        <v>2</v>
      </c>
      <c r="W20" s="23">
        <v>30</v>
      </c>
      <c r="X20" s="23">
        <v>5</v>
      </c>
      <c r="Y20" s="23">
        <v>1</v>
      </c>
      <c r="Z20" s="23">
        <v>2</v>
      </c>
      <c r="AA20" s="23">
        <v>170</v>
      </c>
      <c r="AB20" s="23">
        <v>150</v>
      </c>
    </row>
    <row r="21" spans="2:28" ht="33" x14ac:dyDescent="0.3">
      <c r="B21" s="21">
        <v>10</v>
      </c>
      <c r="C21" s="135" t="s">
        <v>544</v>
      </c>
      <c r="D21" s="125" t="s">
        <v>598</v>
      </c>
      <c r="E21" s="125" t="s">
        <v>598</v>
      </c>
      <c r="F21" s="125" t="s">
        <v>598</v>
      </c>
      <c r="G21" s="125" t="s">
        <v>598</v>
      </c>
      <c r="H21" s="125" t="s">
        <v>598</v>
      </c>
      <c r="I21" s="125" t="s">
        <v>598</v>
      </c>
      <c r="J21" s="125" t="s">
        <v>598</v>
      </c>
      <c r="K21" s="125" t="s">
        <v>598</v>
      </c>
      <c r="L21" s="125" t="s">
        <v>598</v>
      </c>
      <c r="M21" s="125" t="s">
        <v>598</v>
      </c>
      <c r="N21" s="125" t="s">
        <v>598</v>
      </c>
      <c r="O21" s="125" t="s">
        <v>598</v>
      </c>
      <c r="P21" s="125" t="s">
        <v>598</v>
      </c>
      <c r="Q21" s="125" t="s">
        <v>598</v>
      </c>
      <c r="R21" s="125" t="s">
        <v>598</v>
      </c>
      <c r="S21" s="125" t="s">
        <v>598</v>
      </c>
      <c r="T21" s="125" t="s">
        <v>598</v>
      </c>
      <c r="U21" s="125" t="s">
        <v>598</v>
      </c>
      <c r="V21" s="125" t="s">
        <v>598</v>
      </c>
      <c r="W21" s="125" t="s">
        <v>598</v>
      </c>
      <c r="X21" s="125" t="s">
        <v>598</v>
      </c>
      <c r="Y21" s="125" t="s">
        <v>598</v>
      </c>
      <c r="Z21" s="125" t="s">
        <v>598</v>
      </c>
      <c r="AA21" s="125" t="s">
        <v>598</v>
      </c>
      <c r="AB21" s="125" t="s">
        <v>598</v>
      </c>
    </row>
    <row r="22" spans="2:28" x14ac:dyDescent="0.3">
      <c r="B22" s="21">
        <v>11</v>
      </c>
      <c r="C22" s="135" t="s">
        <v>546</v>
      </c>
      <c r="D22" s="799" t="s">
        <v>678</v>
      </c>
      <c r="E22" s="799" t="s">
        <v>679</v>
      </c>
      <c r="F22" s="799">
        <v>40247</v>
      </c>
      <c r="G22" s="799">
        <v>41306</v>
      </c>
      <c r="H22" s="799">
        <v>41309</v>
      </c>
      <c r="I22" s="799">
        <v>41346</v>
      </c>
      <c r="J22" s="799">
        <v>41705</v>
      </c>
      <c r="K22" s="799">
        <v>41320</v>
      </c>
      <c r="L22" s="799">
        <v>41320</v>
      </c>
      <c r="M22" s="799">
        <v>41346</v>
      </c>
      <c r="N22" s="799">
        <v>42019</v>
      </c>
      <c r="O22" s="799">
        <v>42019</v>
      </c>
      <c r="P22" s="799">
        <v>42153</v>
      </c>
      <c r="Q22" s="799">
        <v>42251</v>
      </c>
      <c r="R22" s="799">
        <v>42270</v>
      </c>
      <c r="S22" s="799">
        <v>42408</v>
      </c>
      <c r="T22" s="799">
        <v>42416</v>
      </c>
      <c r="U22" s="799">
        <v>42416</v>
      </c>
      <c r="V22" s="799">
        <v>42760</v>
      </c>
      <c r="W22" s="799">
        <v>43616</v>
      </c>
      <c r="X22" s="799">
        <v>41306</v>
      </c>
      <c r="Y22" s="799">
        <v>41306</v>
      </c>
      <c r="Z22" s="799">
        <v>41306</v>
      </c>
      <c r="AA22" s="799">
        <v>45315</v>
      </c>
      <c r="AB22" s="799">
        <v>45362</v>
      </c>
    </row>
    <row r="23" spans="2:28" x14ac:dyDescent="0.3">
      <c r="B23" s="21">
        <v>12</v>
      </c>
      <c r="C23" s="135" t="s">
        <v>547</v>
      </c>
      <c r="D23" s="125" t="s">
        <v>680</v>
      </c>
      <c r="E23" s="125" t="s">
        <v>680</v>
      </c>
      <c r="F23" s="125" t="s">
        <v>680</v>
      </c>
      <c r="G23" s="125" t="s">
        <v>680</v>
      </c>
      <c r="H23" s="125" t="s">
        <v>680</v>
      </c>
      <c r="I23" s="125" t="s">
        <v>680</v>
      </c>
      <c r="J23" s="125" t="s">
        <v>680</v>
      </c>
      <c r="K23" s="125" t="s">
        <v>680</v>
      </c>
      <c r="L23" s="125" t="s">
        <v>680</v>
      </c>
      <c r="M23" s="125" t="s">
        <v>680</v>
      </c>
      <c r="N23" s="125" t="s">
        <v>680</v>
      </c>
      <c r="O23" s="125" t="s">
        <v>680</v>
      </c>
      <c r="P23" s="125" t="s">
        <v>680</v>
      </c>
      <c r="Q23" s="125" t="s">
        <v>680</v>
      </c>
      <c r="R23" s="125" t="s">
        <v>680</v>
      </c>
      <c r="S23" s="125" t="s">
        <v>680</v>
      </c>
      <c r="T23" s="125" t="s">
        <v>680</v>
      </c>
      <c r="U23" s="125" t="s">
        <v>680</v>
      </c>
      <c r="V23" s="125" t="s">
        <v>680</v>
      </c>
      <c r="W23" s="125" t="s">
        <v>680</v>
      </c>
      <c r="X23" s="125" t="s">
        <v>680</v>
      </c>
      <c r="Y23" s="125" t="s">
        <v>680</v>
      </c>
      <c r="Z23" s="125" t="s">
        <v>680</v>
      </c>
      <c r="AA23" s="125" t="s">
        <v>680</v>
      </c>
      <c r="AB23" s="125" t="s">
        <v>680</v>
      </c>
    </row>
    <row r="24" spans="2:28" ht="49.5" x14ac:dyDescent="0.3">
      <c r="B24" s="21">
        <v>13</v>
      </c>
      <c r="C24" s="142" t="s">
        <v>549</v>
      </c>
      <c r="D24" s="799" t="s">
        <v>681</v>
      </c>
      <c r="E24" s="799" t="s">
        <v>682</v>
      </c>
      <c r="F24" s="799">
        <v>45726</v>
      </c>
      <c r="G24" s="799">
        <v>46784</v>
      </c>
      <c r="H24" s="799">
        <v>46787</v>
      </c>
      <c r="I24" s="799">
        <v>46825</v>
      </c>
      <c r="J24" s="799">
        <v>46454</v>
      </c>
      <c r="K24" s="799">
        <v>46798</v>
      </c>
      <c r="L24" s="799">
        <v>46798</v>
      </c>
      <c r="M24" s="799">
        <v>46825</v>
      </c>
      <c r="N24" s="799">
        <v>47498</v>
      </c>
      <c r="O24" s="799">
        <v>47498</v>
      </c>
      <c r="P24" s="799">
        <v>47632</v>
      </c>
      <c r="Q24" s="799">
        <v>47730</v>
      </c>
      <c r="R24" s="799">
        <v>46653</v>
      </c>
      <c r="S24" s="799">
        <v>47889</v>
      </c>
      <c r="T24" s="799">
        <v>46069</v>
      </c>
      <c r="U24" s="799">
        <v>46069</v>
      </c>
      <c r="V24" s="799">
        <v>46412</v>
      </c>
      <c r="W24" s="799">
        <v>47269</v>
      </c>
      <c r="X24" s="799">
        <v>46784</v>
      </c>
      <c r="Y24" s="799">
        <v>46784</v>
      </c>
      <c r="Z24" s="799">
        <v>46784</v>
      </c>
      <c r="AA24" s="799">
        <v>49058</v>
      </c>
      <c r="AB24" s="799">
        <v>49058</v>
      </c>
    </row>
    <row r="25" spans="2:28" x14ac:dyDescent="0.3">
      <c r="B25" s="21">
        <v>14</v>
      </c>
      <c r="C25" s="135" t="s">
        <v>550</v>
      </c>
      <c r="D25" s="125" t="s">
        <v>527</v>
      </c>
      <c r="E25" s="125" t="s">
        <v>683</v>
      </c>
      <c r="F25" s="125" t="s">
        <v>683</v>
      </c>
      <c r="G25" s="125" t="s">
        <v>683</v>
      </c>
      <c r="H25" s="125" t="s">
        <v>683</v>
      </c>
      <c r="I25" s="125" t="s">
        <v>683</v>
      </c>
      <c r="J25" s="125" t="s">
        <v>683</v>
      </c>
      <c r="K25" s="125" t="s">
        <v>683</v>
      </c>
      <c r="L25" s="125" t="s">
        <v>683</v>
      </c>
      <c r="M25" s="125" t="s">
        <v>683</v>
      </c>
      <c r="N25" s="125" t="s">
        <v>683</v>
      </c>
      <c r="O25" s="125" t="s">
        <v>683</v>
      </c>
      <c r="P25" s="125" t="s">
        <v>594</v>
      </c>
      <c r="Q25" s="125" t="s">
        <v>594</v>
      </c>
      <c r="R25" s="125" t="s">
        <v>594</v>
      </c>
      <c r="S25" s="125" t="s">
        <v>594</v>
      </c>
      <c r="T25" s="125" t="s">
        <v>594</v>
      </c>
      <c r="U25" s="125" t="s">
        <v>594</v>
      </c>
      <c r="V25" s="125" t="s">
        <v>594</v>
      </c>
      <c r="W25" s="125" t="s">
        <v>594</v>
      </c>
      <c r="X25" s="125" t="s">
        <v>683</v>
      </c>
      <c r="Y25" s="125" t="s">
        <v>683</v>
      </c>
      <c r="Z25" s="125" t="s">
        <v>683</v>
      </c>
      <c r="AA25" s="125" t="s">
        <v>683</v>
      </c>
      <c r="AB25" s="125" t="s">
        <v>683</v>
      </c>
    </row>
    <row r="26" spans="2:28" ht="115.5" x14ac:dyDescent="0.3">
      <c r="B26" s="21">
        <v>15</v>
      </c>
      <c r="C26" s="142" t="s">
        <v>551</v>
      </c>
      <c r="D26" s="125" t="s">
        <v>543</v>
      </c>
      <c r="E26" s="125" t="s">
        <v>684</v>
      </c>
      <c r="F26" s="125" t="s">
        <v>685</v>
      </c>
      <c r="G26" s="125" t="s">
        <v>686</v>
      </c>
      <c r="H26" s="125" t="s">
        <v>687</v>
      </c>
      <c r="I26" s="125" t="s">
        <v>688</v>
      </c>
      <c r="J26" s="125" t="s">
        <v>689</v>
      </c>
      <c r="K26" s="125" t="s">
        <v>690</v>
      </c>
      <c r="L26" s="125" t="s">
        <v>690</v>
      </c>
      <c r="M26" s="125" t="s">
        <v>688</v>
      </c>
      <c r="N26" s="125" t="s">
        <v>689</v>
      </c>
      <c r="O26" s="125" t="s">
        <v>689</v>
      </c>
      <c r="P26" s="125" t="s">
        <v>689</v>
      </c>
      <c r="Q26" s="125" t="s">
        <v>689</v>
      </c>
      <c r="R26" s="125" t="s">
        <v>689</v>
      </c>
      <c r="S26" s="125" t="s">
        <v>689</v>
      </c>
      <c r="T26" s="125" t="s">
        <v>689</v>
      </c>
      <c r="U26" s="125" t="s">
        <v>689</v>
      </c>
      <c r="V26" s="125" t="s">
        <v>689</v>
      </c>
      <c r="W26" s="125" t="s">
        <v>689</v>
      </c>
      <c r="X26" s="125" t="s">
        <v>686</v>
      </c>
      <c r="Y26" s="125" t="s">
        <v>686</v>
      </c>
      <c r="Z26" s="125" t="s">
        <v>686</v>
      </c>
      <c r="AA26" s="125" t="s">
        <v>691</v>
      </c>
      <c r="AB26" s="125" t="s">
        <v>692</v>
      </c>
    </row>
    <row r="27" spans="2:28" ht="16.5" customHeight="1" x14ac:dyDescent="0.3">
      <c r="B27" s="21">
        <v>16</v>
      </c>
      <c r="C27" s="142" t="s">
        <v>552</v>
      </c>
      <c r="D27" s="125" t="s">
        <v>543</v>
      </c>
      <c r="E27" s="125" t="s">
        <v>543</v>
      </c>
      <c r="F27" s="125" t="s">
        <v>543</v>
      </c>
      <c r="G27" s="125" t="s">
        <v>543</v>
      </c>
      <c r="H27" s="125" t="s">
        <v>543</v>
      </c>
      <c r="I27" s="125" t="s">
        <v>543</v>
      </c>
      <c r="J27" s="125" t="s">
        <v>543</v>
      </c>
      <c r="K27" s="125" t="s">
        <v>543</v>
      </c>
      <c r="L27" s="125" t="s">
        <v>543</v>
      </c>
      <c r="M27" s="125" t="s">
        <v>543</v>
      </c>
      <c r="N27" s="125" t="s">
        <v>543</v>
      </c>
      <c r="O27" s="125" t="s">
        <v>543</v>
      </c>
      <c r="P27" s="125" t="s">
        <v>543</v>
      </c>
      <c r="Q27" s="125" t="s">
        <v>543</v>
      </c>
      <c r="R27" s="125" t="s">
        <v>543</v>
      </c>
      <c r="S27" s="125" t="s">
        <v>543</v>
      </c>
      <c r="T27" s="125" t="s">
        <v>543</v>
      </c>
      <c r="U27" s="125" t="s">
        <v>543</v>
      </c>
      <c r="V27" s="125" t="s">
        <v>543</v>
      </c>
      <c r="W27" s="125" t="s">
        <v>543</v>
      </c>
      <c r="X27" s="125" t="s">
        <v>543</v>
      </c>
      <c r="Y27" s="125" t="s">
        <v>543</v>
      </c>
      <c r="Z27" s="125" t="s">
        <v>543</v>
      </c>
      <c r="AA27" s="125" t="s">
        <v>543</v>
      </c>
      <c r="AB27" s="125" t="s">
        <v>543</v>
      </c>
    </row>
    <row r="28" spans="2:28" x14ac:dyDescent="0.3">
      <c r="B28" s="139"/>
      <c r="C28" s="137" t="s">
        <v>553</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row>
    <row r="29" spans="2:28" x14ac:dyDescent="0.3">
      <c r="B29" s="21">
        <v>17</v>
      </c>
      <c r="C29" s="135" t="s">
        <v>554</v>
      </c>
      <c r="D29" s="125" t="s">
        <v>693</v>
      </c>
      <c r="E29" s="125" t="s">
        <v>693</v>
      </c>
      <c r="F29" s="125" t="s">
        <v>693</v>
      </c>
      <c r="G29" s="125" t="s">
        <v>693</v>
      </c>
      <c r="H29" s="125" t="s">
        <v>693</v>
      </c>
      <c r="I29" s="125" t="s">
        <v>693</v>
      </c>
      <c r="J29" s="125" t="s">
        <v>693</v>
      </c>
      <c r="K29" s="125" t="s">
        <v>693</v>
      </c>
      <c r="L29" s="125" t="s">
        <v>693</v>
      </c>
      <c r="M29" s="125" t="s">
        <v>693</v>
      </c>
      <c r="N29" s="125" t="s">
        <v>693</v>
      </c>
      <c r="O29" s="125" t="s">
        <v>693</v>
      </c>
      <c r="P29" s="125" t="s">
        <v>693</v>
      </c>
      <c r="Q29" s="125" t="s">
        <v>693</v>
      </c>
      <c r="R29" s="125" t="s">
        <v>693</v>
      </c>
      <c r="S29" s="125" t="s">
        <v>693</v>
      </c>
      <c r="T29" s="125" t="s">
        <v>693</v>
      </c>
      <c r="U29" s="125" t="s">
        <v>693</v>
      </c>
      <c r="V29" s="125" t="s">
        <v>693</v>
      </c>
      <c r="W29" s="125" t="s">
        <v>694</v>
      </c>
      <c r="X29" s="125" t="s">
        <v>693</v>
      </c>
      <c r="Y29" s="125" t="s">
        <v>693</v>
      </c>
      <c r="Z29" s="125" t="s">
        <v>693</v>
      </c>
      <c r="AA29" s="125" t="s">
        <v>693</v>
      </c>
      <c r="AB29" s="125" t="s">
        <v>693</v>
      </c>
    </row>
    <row r="30" spans="2:28" ht="33" x14ac:dyDescent="0.3">
      <c r="B30" s="21">
        <v>18</v>
      </c>
      <c r="C30" s="135" t="s">
        <v>556</v>
      </c>
      <c r="D30" s="46">
        <v>1.7500000000000002E-2</v>
      </c>
      <c r="E30" s="46">
        <v>2.75E-2</v>
      </c>
      <c r="F30" s="46">
        <v>5.7299999999999997E-2</v>
      </c>
      <c r="G30" s="46">
        <v>4.3999999999999997E-2</v>
      </c>
      <c r="H30" s="46">
        <v>4.3499999999999997E-2</v>
      </c>
      <c r="I30" s="46">
        <v>4.3499999999999997E-2</v>
      </c>
      <c r="J30" s="46">
        <v>0.04</v>
      </c>
      <c r="K30" s="46">
        <v>4.5499999999999999E-2</v>
      </c>
      <c r="L30" s="46">
        <v>4.5499999999999999E-2</v>
      </c>
      <c r="M30" s="46">
        <v>4.3999999999999997E-2</v>
      </c>
      <c r="N30" s="46">
        <v>3.1820000000000001E-2</v>
      </c>
      <c r="O30" s="46">
        <v>3.1820000000000001E-2</v>
      </c>
      <c r="P30" s="46">
        <v>0.03</v>
      </c>
      <c r="Q30" s="46">
        <v>3.7499999999999999E-2</v>
      </c>
      <c r="R30" s="46">
        <v>3.5400000000000001E-2</v>
      </c>
      <c r="S30" s="46">
        <v>3.6159999999999998E-2</v>
      </c>
      <c r="T30" s="46">
        <v>3.1949999999999999E-2</v>
      </c>
      <c r="U30" s="46">
        <v>3.1949999999999999E-2</v>
      </c>
      <c r="V30" s="46">
        <v>3.15E-2</v>
      </c>
      <c r="W30" s="46" t="s">
        <v>695</v>
      </c>
      <c r="X30" s="46">
        <v>4.3999999999999997E-2</v>
      </c>
      <c r="Y30" s="46">
        <v>4.3999999999999997E-2</v>
      </c>
      <c r="Z30" s="46">
        <v>4.3999999999999997E-2</v>
      </c>
      <c r="AA30" s="46">
        <v>8.5000000000000006E-2</v>
      </c>
      <c r="AB30" s="46">
        <v>0.08</v>
      </c>
    </row>
    <row r="31" spans="2:28" x14ac:dyDescent="0.3">
      <c r="B31" s="21">
        <v>19</v>
      </c>
      <c r="C31" s="135" t="s">
        <v>557</v>
      </c>
      <c r="D31" s="125" t="s">
        <v>527</v>
      </c>
      <c r="E31" s="125" t="s">
        <v>527</v>
      </c>
      <c r="F31" s="125" t="s">
        <v>527</v>
      </c>
      <c r="G31" s="125" t="s">
        <v>527</v>
      </c>
      <c r="H31" s="125" t="s">
        <v>527</v>
      </c>
      <c r="I31" s="125" t="s">
        <v>527</v>
      </c>
      <c r="J31" s="125" t="s">
        <v>527</v>
      </c>
      <c r="K31" s="125" t="s">
        <v>527</v>
      </c>
      <c r="L31" s="125" t="s">
        <v>527</v>
      </c>
      <c r="M31" s="125" t="s">
        <v>527</v>
      </c>
      <c r="N31" s="125" t="s">
        <v>527</v>
      </c>
      <c r="O31" s="125" t="s">
        <v>527</v>
      </c>
      <c r="P31" s="125" t="s">
        <v>527</v>
      </c>
      <c r="Q31" s="125" t="s">
        <v>527</v>
      </c>
      <c r="R31" s="125" t="s">
        <v>527</v>
      </c>
      <c r="S31" s="125" t="s">
        <v>527</v>
      </c>
      <c r="T31" s="125" t="s">
        <v>527</v>
      </c>
      <c r="U31" s="125" t="s">
        <v>527</v>
      </c>
      <c r="V31" s="125" t="s">
        <v>527</v>
      </c>
      <c r="W31" s="125" t="s">
        <v>527</v>
      </c>
      <c r="X31" s="125" t="s">
        <v>527</v>
      </c>
      <c r="Y31" s="125" t="s">
        <v>527</v>
      </c>
      <c r="Z31" s="125" t="s">
        <v>527</v>
      </c>
      <c r="AA31" s="125" t="s">
        <v>527</v>
      </c>
      <c r="AB31" s="125" t="s">
        <v>527</v>
      </c>
    </row>
    <row r="32" spans="2:28" x14ac:dyDescent="0.3">
      <c r="B32" s="21" t="s">
        <v>398</v>
      </c>
      <c r="C32" s="142" t="s">
        <v>558</v>
      </c>
      <c r="D32" s="125" t="s">
        <v>696</v>
      </c>
      <c r="E32" s="125" t="s">
        <v>696</v>
      </c>
      <c r="F32" s="125" t="s">
        <v>696</v>
      </c>
      <c r="G32" s="125" t="s">
        <v>696</v>
      </c>
      <c r="H32" s="125" t="s">
        <v>696</v>
      </c>
      <c r="I32" s="125" t="s">
        <v>696</v>
      </c>
      <c r="J32" s="125" t="s">
        <v>696</v>
      </c>
      <c r="K32" s="125" t="s">
        <v>696</v>
      </c>
      <c r="L32" s="125" t="s">
        <v>696</v>
      </c>
      <c r="M32" s="125" t="s">
        <v>696</v>
      </c>
      <c r="N32" s="125" t="s">
        <v>696</v>
      </c>
      <c r="O32" s="125" t="s">
        <v>696</v>
      </c>
      <c r="P32" s="125" t="s">
        <v>696</v>
      </c>
      <c r="Q32" s="125" t="s">
        <v>696</v>
      </c>
      <c r="R32" s="125" t="s">
        <v>696</v>
      </c>
      <c r="S32" s="125" t="s">
        <v>696</v>
      </c>
      <c r="T32" s="125" t="s">
        <v>696</v>
      </c>
      <c r="U32" s="125" t="s">
        <v>696</v>
      </c>
      <c r="V32" s="125" t="s">
        <v>696</v>
      </c>
      <c r="W32" s="125" t="s">
        <v>696</v>
      </c>
      <c r="X32" s="125" t="s">
        <v>696</v>
      </c>
      <c r="Y32" s="125" t="s">
        <v>696</v>
      </c>
      <c r="Z32" s="125" t="s">
        <v>696</v>
      </c>
      <c r="AA32" s="125" t="s">
        <v>696</v>
      </c>
      <c r="AB32" s="125" t="s">
        <v>696</v>
      </c>
    </row>
    <row r="33" spans="2:28" x14ac:dyDescent="0.3">
      <c r="B33" s="21" t="s">
        <v>400</v>
      </c>
      <c r="C33" s="142" t="s">
        <v>560</v>
      </c>
      <c r="D33" s="125" t="s">
        <v>696</v>
      </c>
      <c r="E33" s="125" t="s">
        <v>696</v>
      </c>
      <c r="F33" s="125" t="s">
        <v>696</v>
      </c>
      <c r="G33" s="125" t="s">
        <v>696</v>
      </c>
      <c r="H33" s="125" t="s">
        <v>696</v>
      </c>
      <c r="I33" s="125" t="s">
        <v>696</v>
      </c>
      <c r="J33" s="125" t="s">
        <v>696</v>
      </c>
      <c r="K33" s="125" t="s">
        <v>696</v>
      </c>
      <c r="L33" s="125" t="s">
        <v>696</v>
      </c>
      <c r="M33" s="125" t="s">
        <v>696</v>
      </c>
      <c r="N33" s="125" t="s">
        <v>696</v>
      </c>
      <c r="O33" s="125" t="s">
        <v>696</v>
      </c>
      <c r="P33" s="125" t="s">
        <v>696</v>
      </c>
      <c r="Q33" s="125" t="s">
        <v>696</v>
      </c>
      <c r="R33" s="125" t="s">
        <v>696</v>
      </c>
      <c r="S33" s="125" t="s">
        <v>696</v>
      </c>
      <c r="T33" s="125" t="s">
        <v>696</v>
      </c>
      <c r="U33" s="125" t="s">
        <v>696</v>
      </c>
      <c r="V33" s="125" t="s">
        <v>696</v>
      </c>
      <c r="W33" s="125" t="s">
        <v>696</v>
      </c>
      <c r="X33" s="125" t="s">
        <v>696</v>
      </c>
      <c r="Y33" s="125" t="s">
        <v>696</v>
      </c>
      <c r="Z33" s="125" t="s">
        <v>696</v>
      </c>
      <c r="AA33" s="125" t="s">
        <v>696</v>
      </c>
      <c r="AB33" s="125" t="s">
        <v>696</v>
      </c>
    </row>
    <row r="34" spans="2:28" x14ac:dyDescent="0.3">
      <c r="B34" s="21">
        <v>21</v>
      </c>
      <c r="C34" s="142" t="s">
        <v>561</v>
      </c>
      <c r="D34" s="125" t="s">
        <v>527</v>
      </c>
      <c r="E34" s="125" t="s">
        <v>527</v>
      </c>
      <c r="F34" s="125" t="s">
        <v>527</v>
      </c>
      <c r="G34" s="125" t="s">
        <v>527</v>
      </c>
      <c r="H34" s="125" t="s">
        <v>527</v>
      </c>
      <c r="I34" s="125" t="s">
        <v>527</v>
      </c>
      <c r="J34" s="125" t="s">
        <v>527</v>
      </c>
      <c r="K34" s="125" t="s">
        <v>527</v>
      </c>
      <c r="L34" s="125" t="s">
        <v>527</v>
      </c>
      <c r="M34" s="125" t="s">
        <v>527</v>
      </c>
      <c r="N34" s="125" t="s">
        <v>527</v>
      </c>
      <c r="O34" s="125" t="s">
        <v>527</v>
      </c>
      <c r="P34" s="125" t="s">
        <v>527</v>
      </c>
      <c r="Q34" s="125" t="s">
        <v>527</v>
      </c>
      <c r="R34" s="125" t="s">
        <v>527</v>
      </c>
      <c r="S34" s="125" t="s">
        <v>527</v>
      </c>
      <c r="T34" s="125" t="s">
        <v>527</v>
      </c>
      <c r="U34" s="125" t="s">
        <v>527</v>
      </c>
      <c r="V34" s="125" t="s">
        <v>527</v>
      </c>
      <c r="W34" s="125" t="s">
        <v>527</v>
      </c>
      <c r="X34" s="125" t="s">
        <v>527</v>
      </c>
      <c r="Y34" s="125" t="s">
        <v>527</v>
      </c>
      <c r="Z34" s="125" t="s">
        <v>527</v>
      </c>
      <c r="AA34" s="125" t="s">
        <v>527</v>
      </c>
      <c r="AB34" s="125" t="s">
        <v>527</v>
      </c>
    </row>
    <row r="35" spans="2:28" x14ac:dyDescent="0.3">
      <c r="B35" s="21">
        <v>22</v>
      </c>
      <c r="C35" s="142" t="s">
        <v>562</v>
      </c>
      <c r="D35" s="125" t="s">
        <v>563</v>
      </c>
      <c r="E35" s="125" t="s">
        <v>563</v>
      </c>
      <c r="F35" s="125" t="s">
        <v>563</v>
      </c>
      <c r="G35" s="125" t="s">
        <v>563</v>
      </c>
      <c r="H35" s="125" t="s">
        <v>563</v>
      </c>
      <c r="I35" s="125" t="s">
        <v>563</v>
      </c>
      <c r="J35" s="125" t="s">
        <v>563</v>
      </c>
      <c r="K35" s="125" t="s">
        <v>563</v>
      </c>
      <c r="L35" s="125" t="s">
        <v>563</v>
      </c>
      <c r="M35" s="125" t="s">
        <v>563</v>
      </c>
      <c r="N35" s="125" t="s">
        <v>563</v>
      </c>
      <c r="O35" s="125" t="s">
        <v>563</v>
      </c>
      <c r="P35" s="125" t="s">
        <v>563</v>
      </c>
      <c r="Q35" s="125" t="s">
        <v>563</v>
      </c>
      <c r="R35" s="125" t="s">
        <v>563</v>
      </c>
      <c r="S35" s="125" t="s">
        <v>563</v>
      </c>
      <c r="T35" s="125" t="s">
        <v>563</v>
      </c>
      <c r="U35" s="125" t="s">
        <v>563</v>
      </c>
      <c r="V35" s="125" t="s">
        <v>563</v>
      </c>
      <c r="W35" s="125" t="s">
        <v>563</v>
      </c>
      <c r="X35" s="125" t="s">
        <v>563</v>
      </c>
      <c r="Y35" s="125" t="s">
        <v>563</v>
      </c>
      <c r="Z35" s="125" t="s">
        <v>563</v>
      </c>
      <c r="AA35" s="125" t="s">
        <v>563</v>
      </c>
      <c r="AB35" s="125" t="s">
        <v>563</v>
      </c>
    </row>
    <row r="36" spans="2:28" x14ac:dyDescent="0.3">
      <c r="B36" s="21">
        <v>23</v>
      </c>
      <c r="C36" s="135" t="s">
        <v>564</v>
      </c>
      <c r="D36" s="125" t="s">
        <v>565</v>
      </c>
      <c r="E36" s="125" t="s">
        <v>565</v>
      </c>
      <c r="F36" s="125" t="s">
        <v>565</v>
      </c>
      <c r="G36" s="125" t="s">
        <v>565</v>
      </c>
      <c r="H36" s="125" t="s">
        <v>565</v>
      </c>
      <c r="I36" s="125" t="s">
        <v>565</v>
      </c>
      <c r="J36" s="125" t="s">
        <v>565</v>
      </c>
      <c r="K36" s="125" t="s">
        <v>565</v>
      </c>
      <c r="L36" s="125" t="s">
        <v>565</v>
      </c>
      <c r="M36" s="125" t="s">
        <v>565</v>
      </c>
      <c r="N36" s="125" t="s">
        <v>565</v>
      </c>
      <c r="O36" s="125" t="s">
        <v>565</v>
      </c>
      <c r="P36" s="125" t="s">
        <v>565</v>
      </c>
      <c r="Q36" s="125" t="s">
        <v>565</v>
      </c>
      <c r="R36" s="125" t="s">
        <v>565</v>
      </c>
      <c r="S36" s="125" t="s">
        <v>565</v>
      </c>
      <c r="T36" s="125" t="s">
        <v>565</v>
      </c>
      <c r="U36" s="125" t="s">
        <v>565</v>
      </c>
      <c r="V36" s="125" t="s">
        <v>565</v>
      </c>
      <c r="W36" s="125" t="s">
        <v>565</v>
      </c>
      <c r="X36" s="125" t="s">
        <v>565</v>
      </c>
      <c r="Y36" s="125" t="s">
        <v>565</v>
      </c>
      <c r="Z36" s="125" t="s">
        <v>565</v>
      </c>
      <c r="AA36" s="125" t="s">
        <v>565</v>
      </c>
      <c r="AB36" s="125" t="s">
        <v>565</v>
      </c>
    </row>
    <row r="37" spans="2:28" x14ac:dyDescent="0.3">
      <c r="B37" s="21">
        <v>24</v>
      </c>
      <c r="C37" s="142" t="s">
        <v>566</v>
      </c>
      <c r="D37" s="125" t="s">
        <v>543</v>
      </c>
      <c r="E37" s="125" t="s">
        <v>543</v>
      </c>
      <c r="F37" s="125" t="s">
        <v>543</v>
      </c>
      <c r="G37" s="125" t="s">
        <v>543</v>
      </c>
      <c r="H37" s="125" t="s">
        <v>543</v>
      </c>
      <c r="I37" s="125" t="s">
        <v>543</v>
      </c>
      <c r="J37" s="125" t="s">
        <v>543</v>
      </c>
      <c r="K37" s="125" t="s">
        <v>543</v>
      </c>
      <c r="L37" s="125" t="s">
        <v>543</v>
      </c>
      <c r="M37" s="125" t="s">
        <v>543</v>
      </c>
      <c r="N37" s="125" t="s">
        <v>543</v>
      </c>
      <c r="O37" s="125" t="s">
        <v>543</v>
      </c>
      <c r="P37" s="125" t="s">
        <v>543</v>
      </c>
      <c r="Q37" s="125" t="s">
        <v>543</v>
      </c>
      <c r="R37" s="125" t="s">
        <v>543</v>
      </c>
      <c r="S37" s="125" t="s">
        <v>543</v>
      </c>
      <c r="T37" s="125" t="s">
        <v>543</v>
      </c>
      <c r="U37" s="125" t="s">
        <v>543</v>
      </c>
      <c r="V37" s="125" t="s">
        <v>543</v>
      </c>
      <c r="W37" s="125" t="s">
        <v>543</v>
      </c>
      <c r="X37" s="125" t="s">
        <v>543</v>
      </c>
      <c r="Y37" s="125" t="s">
        <v>543</v>
      </c>
      <c r="Z37" s="125" t="s">
        <v>543</v>
      </c>
      <c r="AA37" s="125" t="s">
        <v>543</v>
      </c>
      <c r="AB37" s="125" t="s">
        <v>543</v>
      </c>
    </row>
    <row r="38" spans="2:28" x14ac:dyDescent="0.3">
      <c r="B38" s="21">
        <v>25</v>
      </c>
      <c r="C38" s="142" t="s">
        <v>567</v>
      </c>
      <c r="D38" s="125" t="s">
        <v>543</v>
      </c>
      <c r="E38" s="125" t="s">
        <v>543</v>
      </c>
      <c r="F38" s="125" t="s">
        <v>543</v>
      </c>
      <c r="G38" s="125" t="s">
        <v>543</v>
      </c>
      <c r="H38" s="125" t="s">
        <v>543</v>
      </c>
      <c r="I38" s="125" t="s">
        <v>543</v>
      </c>
      <c r="J38" s="125" t="s">
        <v>543</v>
      </c>
      <c r="K38" s="125" t="s">
        <v>543</v>
      </c>
      <c r="L38" s="125" t="s">
        <v>543</v>
      </c>
      <c r="M38" s="125" t="s">
        <v>543</v>
      </c>
      <c r="N38" s="125" t="s">
        <v>543</v>
      </c>
      <c r="O38" s="125" t="s">
        <v>543</v>
      </c>
      <c r="P38" s="125" t="s">
        <v>543</v>
      </c>
      <c r="Q38" s="125" t="s">
        <v>543</v>
      </c>
      <c r="R38" s="125" t="s">
        <v>543</v>
      </c>
      <c r="S38" s="125" t="s">
        <v>543</v>
      </c>
      <c r="T38" s="125" t="s">
        <v>543</v>
      </c>
      <c r="U38" s="125" t="s">
        <v>543</v>
      </c>
      <c r="V38" s="125" t="s">
        <v>543</v>
      </c>
      <c r="W38" s="125" t="s">
        <v>543</v>
      </c>
      <c r="X38" s="125" t="s">
        <v>543</v>
      </c>
      <c r="Y38" s="125" t="s">
        <v>543</v>
      </c>
      <c r="Z38" s="125" t="s">
        <v>543</v>
      </c>
      <c r="AA38" s="125" t="s">
        <v>543</v>
      </c>
      <c r="AB38" s="125" t="s">
        <v>543</v>
      </c>
    </row>
    <row r="39" spans="2:28" x14ac:dyDescent="0.3">
      <c r="B39" s="21">
        <v>26</v>
      </c>
      <c r="C39" s="142" t="s">
        <v>568</v>
      </c>
      <c r="D39" s="125" t="s">
        <v>543</v>
      </c>
      <c r="E39" s="125" t="s">
        <v>543</v>
      </c>
      <c r="F39" s="125" t="s">
        <v>543</v>
      </c>
      <c r="G39" s="125" t="s">
        <v>543</v>
      </c>
      <c r="H39" s="125" t="s">
        <v>543</v>
      </c>
      <c r="I39" s="125" t="s">
        <v>543</v>
      </c>
      <c r="J39" s="125" t="s">
        <v>543</v>
      </c>
      <c r="K39" s="125" t="s">
        <v>543</v>
      </c>
      <c r="L39" s="125" t="s">
        <v>543</v>
      </c>
      <c r="M39" s="125" t="s">
        <v>543</v>
      </c>
      <c r="N39" s="125" t="s">
        <v>543</v>
      </c>
      <c r="O39" s="125" t="s">
        <v>543</v>
      </c>
      <c r="P39" s="125" t="s">
        <v>543</v>
      </c>
      <c r="Q39" s="125" t="s">
        <v>543</v>
      </c>
      <c r="R39" s="125" t="s">
        <v>543</v>
      </c>
      <c r="S39" s="125" t="s">
        <v>543</v>
      </c>
      <c r="T39" s="125" t="s">
        <v>543</v>
      </c>
      <c r="U39" s="125" t="s">
        <v>543</v>
      </c>
      <c r="V39" s="125" t="s">
        <v>543</v>
      </c>
      <c r="W39" s="125" t="s">
        <v>543</v>
      </c>
      <c r="X39" s="125" t="s">
        <v>543</v>
      </c>
      <c r="Y39" s="125" t="s">
        <v>543</v>
      </c>
      <c r="Z39" s="125" t="s">
        <v>543</v>
      </c>
      <c r="AA39" s="125" t="s">
        <v>543</v>
      </c>
      <c r="AB39" s="125" t="s">
        <v>543</v>
      </c>
    </row>
    <row r="40" spans="2:28" x14ac:dyDescent="0.3">
      <c r="B40" s="21">
        <v>27</v>
      </c>
      <c r="C40" s="142" t="s">
        <v>569</v>
      </c>
      <c r="D40" s="125" t="s">
        <v>543</v>
      </c>
      <c r="E40" s="125" t="s">
        <v>543</v>
      </c>
      <c r="F40" s="125" t="s">
        <v>543</v>
      </c>
      <c r="G40" s="125" t="s">
        <v>543</v>
      </c>
      <c r="H40" s="125" t="s">
        <v>543</v>
      </c>
      <c r="I40" s="125" t="s">
        <v>543</v>
      </c>
      <c r="J40" s="125" t="s">
        <v>543</v>
      </c>
      <c r="K40" s="125" t="s">
        <v>543</v>
      </c>
      <c r="L40" s="125" t="s">
        <v>543</v>
      </c>
      <c r="M40" s="125" t="s">
        <v>543</v>
      </c>
      <c r="N40" s="125" t="s">
        <v>543</v>
      </c>
      <c r="O40" s="125" t="s">
        <v>543</v>
      </c>
      <c r="P40" s="125" t="s">
        <v>543</v>
      </c>
      <c r="Q40" s="125" t="s">
        <v>543</v>
      </c>
      <c r="R40" s="125" t="s">
        <v>543</v>
      </c>
      <c r="S40" s="125" t="s">
        <v>543</v>
      </c>
      <c r="T40" s="125" t="s">
        <v>543</v>
      </c>
      <c r="U40" s="125" t="s">
        <v>543</v>
      </c>
      <c r="V40" s="125" t="s">
        <v>543</v>
      </c>
      <c r="W40" s="125" t="s">
        <v>543</v>
      </c>
      <c r="X40" s="125" t="s">
        <v>543</v>
      </c>
      <c r="Y40" s="125" t="s">
        <v>543</v>
      </c>
      <c r="Z40" s="125" t="s">
        <v>543</v>
      </c>
      <c r="AA40" s="125" t="s">
        <v>543</v>
      </c>
      <c r="AB40" s="125" t="s">
        <v>543</v>
      </c>
    </row>
    <row r="41" spans="2:28" x14ac:dyDescent="0.3">
      <c r="B41" s="21">
        <v>28</v>
      </c>
      <c r="C41" s="142" t="s">
        <v>570</v>
      </c>
      <c r="D41" s="125" t="s">
        <v>543</v>
      </c>
      <c r="E41" s="125" t="s">
        <v>543</v>
      </c>
      <c r="F41" s="125" t="s">
        <v>543</v>
      </c>
      <c r="G41" s="125" t="s">
        <v>543</v>
      </c>
      <c r="H41" s="125" t="s">
        <v>543</v>
      </c>
      <c r="I41" s="125" t="s">
        <v>543</v>
      </c>
      <c r="J41" s="125" t="s">
        <v>543</v>
      </c>
      <c r="K41" s="125" t="s">
        <v>543</v>
      </c>
      <c r="L41" s="125" t="s">
        <v>543</v>
      </c>
      <c r="M41" s="125" t="s">
        <v>543</v>
      </c>
      <c r="N41" s="125" t="s">
        <v>543</v>
      </c>
      <c r="O41" s="125" t="s">
        <v>543</v>
      </c>
      <c r="P41" s="125" t="s">
        <v>543</v>
      </c>
      <c r="Q41" s="125" t="s">
        <v>543</v>
      </c>
      <c r="R41" s="125" t="s">
        <v>543</v>
      </c>
      <c r="S41" s="125" t="s">
        <v>543</v>
      </c>
      <c r="T41" s="125" t="s">
        <v>543</v>
      </c>
      <c r="U41" s="125" t="s">
        <v>543</v>
      </c>
      <c r="V41" s="125" t="s">
        <v>543</v>
      </c>
      <c r="W41" s="125" t="s">
        <v>543</v>
      </c>
      <c r="X41" s="125" t="s">
        <v>543</v>
      </c>
      <c r="Y41" s="125" t="s">
        <v>543</v>
      </c>
      <c r="Z41" s="125" t="s">
        <v>543</v>
      </c>
      <c r="AA41" s="125" t="s">
        <v>543</v>
      </c>
      <c r="AB41" s="125" t="s">
        <v>543</v>
      </c>
    </row>
    <row r="42" spans="2:28" x14ac:dyDescent="0.3">
      <c r="B42" s="21">
        <v>29</v>
      </c>
      <c r="C42" s="142" t="s">
        <v>571</v>
      </c>
      <c r="D42" s="125" t="s">
        <v>543</v>
      </c>
      <c r="E42" s="125" t="s">
        <v>543</v>
      </c>
      <c r="F42" s="125" t="s">
        <v>543</v>
      </c>
      <c r="G42" s="125" t="s">
        <v>543</v>
      </c>
      <c r="H42" s="125" t="s">
        <v>543</v>
      </c>
      <c r="I42" s="125" t="s">
        <v>543</v>
      </c>
      <c r="J42" s="125" t="s">
        <v>543</v>
      </c>
      <c r="K42" s="125" t="s">
        <v>543</v>
      </c>
      <c r="L42" s="125" t="s">
        <v>543</v>
      </c>
      <c r="M42" s="125" t="s">
        <v>543</v>
      </c>
      <c r="N42" s="125" t="s">
        <v>543</v>
      </c>
      <c r="O42" s="125" t="s">
        <v>543</v>
      </c>
      <c r="P42" s="125" t="s">
        <v>543</v>
      </c>
      <c r="Q42" s="125" t="s">
        <v>543</v>
      </c>
      <c r="R42" s="125" t="s">
        <v>543</v>
      </c>
      <c r="S42" s="125" t="s">
        <v>543</v>
      </c>
      <c r="T42" s="125" t="s">
        <v>543</v>
      </c>
      <c r="U42" s="125" t="s">
        <v>543</v>
      </c>
      <c r="V42" s="125" t="s">
        <v>543</v>
      </c>
      <c r="W42" s="125" t="s">
        <v>543</v>
      </c>
      <c r="X42" s="125" t="s">
        <v>543</v>
      </c>
      <c r="Y42" s="125" t="s">
        <v>543</v>
      </c>
      <c r="Z42" s="125" t="s">
        <v>543</v>
      </c>
      <c r="AA42" s="125" t="s">
        <v>543</v>
      </c>
      <c r="AB42" s="125" t="s">
        <v>543</v>
      </c>
    </row>
    <row r="43" spans="2:28" x14ac:dyDescent="0.3">
      <c r="B43" s="21">
        <v>30</v>
      </c>
      <c r="C43" s="141" t="s">
        <v>572</v>
      </c>
      <c r="D43" s="107" t="s">
        <v>543</v>
      </c>
      <c r="E43" s="107" t="s">
        <v>527</v>
      </c>
      <c r="F43" s="107" t="s">
        <v>543</v>
      </c>
      <c r="G43" s="107" t="s">
        <v>543</v>
      </c>
      <c r="H43" s="107" t="s">
        <v>543</v>
      </c>
      <c r="I43" s="107" t="s">
        <v>543</v>
      </c>
      <c r="J43" s="107" t="s">
        <v>543</v>
      </c>
      <c r="K43" s="107" t="s">
        <v>543</v>
      </c>
      <c r="L43" s="107" t="s">
        <v>543</v>
      </c>
      <c r="M43" s="107" t="s">
        <v>543</v>
      </c>
      <c r="N43" s="107" t="s">
        <v>543</v>
      </c>
      <c r="O43" s="107" t="s">
        <v>543</v>
      </c>
      <c r="P43" s="107" t="s">
        <v>543</v>
      </c>
      <c r="Q43" s="107" t="s">
        <v>543</v>
      </c>
      <c r="R43" s="107" t="s">
        <v>543</v>
      </c>
      <c r="S43" s="107" t="s">
        <v>543</v>
      </c>
      <c r="T43" s="107" t="s">
        <v>543</v>
      </c>
      <c r="U43" s="107" t="s">
        <v>543</v>
      </c>
      <c r="V43" s="107" t="s">
        <v>543</v>
      </c>
      <c r="W43" s="107" t="s">
        <v>543</v>
      </c>
      <c r="X43" s="107" t="s">
        <v>543</v>
      </c>
      <c r="Y43" s="107" t="s">
        <v>543</v>
      </c>
      <c r="Z43" s="107" t="s">
        <v>543</v>
      </c>
      <c r="AA43" s="107" t="s">
        <v>543</v>
      </c>
      <c r="AB43" s="107" t="s">
        <v>543</v>
      </c>
    </row>
    <row r="44" spans="2:28" x14ac:dyDescent="0.3">
      <c r="B44" s="21">
        <v>31</v>
      </c>
      <c r="C44" s="142" t="s">
        <v>573</v>
      </c>
      <c r="D44" s="125" t="s">
        <v>543</v>
      </c>
      <c r="E44" s="125" t="s">
        <v>543</v>
      </c>
      <c r="F44" s="125" t="s">
        <v>543</v>
      </c>
      <c r="G44" s="125" t="s">
        <v>543</v>
      </c>
      <c r="H44" s="125" t="s">
        <v>543</v>
      </c>
      <c r="I44" s="125" t="s">
        <v>543</v>
      </c>
      <c r="J44" s="125" t="s">
        <v>543</v>
      </c>
      <c r="K44" s="125" t="s">
        <v>543</v>
      </c>
      <c r="L44" s="125" t="s">
        <v>543</v>
      </c>
      <c r="M44" s="125" t="s">
        <v>543</v>
      </c>
      <c r="N44" s="125" t="s">
        <v>543</v>
      </c>
      <c r="O44" s="125" t="s">
        <v>543</v>
      </c>
      <c r="P44" s="125" t="s">
        <v>543</v>
      </c>
      <c r="Q44" s="125" t="s">
        <v>543</v>
      </c>
      <c r="R44" s="125" t="s">
        <v>543</v>
      </c>
      <c r="S44" s="125" t="s">
        <v>543</v>
      </c>
      <c r="T44" s="125" t="s">
        <v>543</v>
      </c>
      <c r="U44" s="125" t="s">
        <v>543</v>
      </c>
      <c r="V44" s="125" t="s">
        <v>543</v>
      </c>
      <c r="W44" s="125" t="s">
        <v>543</v>
      </c>
      <c r="X44" s="125" t="s">
        <v>543</v>
      </c>
      <c r="Y44" s="125" t="s">
        <v>543</v>
      </c>
      <c r="Z44" s="125" t="s">
        <v>543</v>
      </c>
      <c r="AA44" s="125" t="s">
        <v>543</v>
      </c>
      <c r="AB44" s="125" t="s">
        <v>543</v>
      </c>
    </row>
    <row r="45" spans="2:28" x14ac:dyDescent="0.3">
      <c r="B45" s="21">
        <v>32</v>
      </c>
      <c r="C45" s="142" t="s">
        <v>574</v>
      </c>
      <c r="D45" s="125" t="s">
        <v>543</v>
      </c>
      <c r="E45" s="125" t="s">
        <v>543</v>
      </c>
      <c r="F45" s="125" t="s">
        <v>543</v>
      </c>
      <c r="G45" s="125" t="s">
        <v>543</v>
      </c>
      <c r="H45" s="125" t="s">
        <v>543</v>
      </c>
      <c r="I45" s="125" t="s">
        <v>543</v>
      </c>
      <c r="J45" s="125" t="s">
        <v>543</v>
      </c>
      <c r="K45" s="125" t="s">
        <v>543</v>
      </c>
      <c r="L45" s="125" t="s">
        <v>543</v>
      </c>
      <c r="M45" s="125" t="s">
        <v>543</v>
      </c>
      <c r="N45" s="125" t="s">
        <v>543</v>
      </c>
      <c r="O45" s="125" t="s">
        <v>543</v>
      </c>
      <c r="P45" s="125" t="s">
        <v>543</v>
      </c>
      <c r="Q45" s="125" t="s">
        <v>543</v>
      </c>
      <c r="R45" s="125" t="s">
        <v>543</v>
      </c>
      <c r="S45" s="125" t="s">
        <v>543</v>
      </c>
      <c r="T45" s="125" t="s">
        <v>543</v>
      </c>
      <c r="U45" s="125" t="s">
        <v>543</v>
      </c>
      <c r="V45" s="125" t="s">
        <v>543</v>
      </c>
      <c r="W45" s="125" t="s">
        <v>543</v>
      </c>
      <c r="X45" s="125" t="s">
        <v>543</v>
      </c>
      <c r="Y45" s="125" t="s">
        <v>543</v>
      </c>
      <c r="Z45" s="125" t="s">
        <v>543</v>
      </c>
      <c r="AA45" s="125" t="s">
        <v>543</v>
      </c>
      <c r="AB45" s="125" t="s">
        <v>543</v>
      </c>
    </row>
    <row r="46" spans="2:28" x14ac:dyDescent="0.3">
      <c r="B46" s="21">
        <v>33</v>
      </c>
      <c r="C46" s="142" t="s">
        <v>575</v>
      </c>
      <c r="D46" s="125" t="s">
        <v>543</v>
      </c>
      <c r="E46" s="125" t="s">
        <v>543</v>
      </c>
      <c r="F46" s="125" t="s">
        <v>543</v>
      </c>
      <c r="G46" s="125" t="s">
        <v>543</v>
      </c>
      <c r="H46" s="125" t="s">
        <v>543</v>
      </c>
      <c r="I46" s="125" t="s">
        <v>543</v>
      </c>
      <c r="J46" s="125" t="s">
        <v>543</v>
      </c>
      <c r="K46" s="125" t="s">
        <v>543</v>
      </c>
      <c r="L46" s="125" t="s">
        <v>543</v>
      </c>
      <c r="M46" s="125" t="s">
        <v>543</v>
      </c>
      <c r="N46" s="125" t="s">
        <v>543</v>
      </c>
      <c r="O46" s="125" t="s">
        <v>543</v>
      </c>
      <c r="P46" s="125" t="s">
        <v>543</v>
      </c>
      <c r="Q46" s="125" t="s">
        <v>543</v>
      </c>
      <c r="R46" s="125" t="s">
        <v>543</v>
      </c>
      <c r="S46" s="125" t="s">
        <v>543</v>
      </c>
      <c r="T46" s="125" t="s">
        <v>543</v>
      </c>
      <c r="U46" s="125" t="s">
        <v>543</v>
      </c>
      <c r="V46" s="125" t="s">
        <v>543</v>
      </c>
      <c r="W46" s="125" t="s">
        <v>543</v>
      </c>
      <c r="X46" s="125" t="s">
        <v>543</v>
      </c>
      <c r="Y46" s="125" t="s">
        <v>543</v>
      </c>
      <c r="Z46" s="125" t="s">
        <v>543</v>
      </c>
      <c r="AA46" s="125" t="s">
        <v>543</v>
      </c>
      <c r="AB46" s="125" t="s">
        <v>543</v>
      </c>
    </row>
    <row r="47" spans="2:28" x14ac:dyDescent="0.3">
      <c r="B47" s="21">
        <v>34</v>
      </c>
      <c r="C47" s="143" t="s">
        <v>576</v>
      </c>
      <c r="D47" s="125" t="s">
        <v>543</v>
      </c>
      <c r="E47" s="125" t="s">
        <v>543</v>
      </c>
      <c r="F47" s="125" t="s">
        <v>543</v>
      </c>
      <c r="G47" s="125" t="s">
        <v>543</v>
      </c>
      <c r="H47" s="125" t="s">
        <v>543</v>
      </c>
      <c r="I47" s="125" t="s">
        <v>543</v>
      </c>
      <c r="J47" s="125" t="s">
        <v>543</v>
      </c>
      <c r="K47" s="125" t="s">
        <v>543</v>
      </c>
      <c r="L47" s="125" t="s">
        <v>543</v>
      </c>
      <c r="M47" s="125" t="s">
        <v>543</v>
      </c>
      <c r="N47" s="125" t="s">
        <v>543</v>
      </c>
      <c r="O47" s="125" t="s">
        <v>543</v>
      </c>
      <c r="P47" s="125" t="s">
        <v>543</v>
      </c>
      <c r="Q47" s="125" t="s">
        <v>543</v>
      </c>
      <c r="R47" s="125" t="s">
        <v>543</v>
      </c>
      <c r="S47" s="125" t="s">
        <v>543</v>
      </c>
      <c r="T47" s="125" t="s">
        <v>543</v>
      </c>
      <c r="U47" s="125" t="s">
        <v>543</v>
      </c>
      <c r="V47" s="125" t="s">
        <v>543</v>
      </c>
      <c r="W47" s="125" t="s">
        <v>543</v>
      </c>
      <c r="X47" s="125" t="s">
        <v>543</v>
      </c>
      <c r="Y47" s="125" t="s">
        <v>543</v>
      </c>
      <c r="Z47" s="125" t="s">
        <v>543</v>
      </c>
      <c r="AA47" s="125" t="s">
        <v>543</v>
      </c>
      <c r="AB47" s="125" t="s">
        <v>543</v>
      </c>
    </row>
    <row r="48" spans="2:28" x14ac:dyDescent="0.3">
      <c r="B48" s="21" t="s">
        <v>577</v>
      </c>
      <c r="C48" s="135" t="s">
        <v>578</v>
      </c>
      <c r="D48" s="125" t="s">
        <v>543</v>
      </c>
      <c r="E48" s="125" t="s">
        <v>543</v>
      </c>
      <c r="F48" s="125" t="s">
        <v>543</v>
      </c>
      <c r="G48" s="125" t="s">
        <v>543</v>
      </c>
      <c r="H48" s="125" t="s">
        <v>543</v>
      </c>
      <c r="I48" s="125" t="s">
        <v>543</v>
      </c>
      <c r="J48" s="125" t="s">
        <v>543</v>
      </c>
      <c r="K48" s="125" t="s">
        <v>543</v>
      </c>
      <c r="L48" s="125" t="s">
        <v>543</v>
      </c>
      <c r="M48" s="125" t="s">
        <v>543</v>
      </c>
      <c r="N48" s="125" t="s">
        <v>543</v>
      </c>
      <c r="O48" s="125" t="s">
        <v>543</v>
      </c>
      <c r="P48" s="125" t="s">
        <v>543</v>
      </c>
      <c r="Q48" s="125" t="s">
        <v>543</v>
      </c>
      <c r="R48" s="125" t="s">
        <v>543</v>
      </c>
      <c r="S48" s="125" t="s">
        <v>543</v>
      </c>
      <c r="T48" s="125" t="s">
        <v>543</v>
      </c>
      <c r="U48" s="125" t="s">
        <v>543</v>
      </c>
      <c r="V48" s="125" t="s">
        <v>543</v>
      </c>
      <c r="W48" s="125" t="s">
        <v>543</v>
      </c>
      <c r="X48" s="125" t="s">
        <v>543</v>
      </c>
      <c r="Y48" s="125" t="s">
        <v>543</v>
      </c>
      <c r="Z48" s="125" t="s">
        <v>543</v>
      </c>
      <c r="AA48" s="125" t="s">
        <v>543</v>
      </c>
      <c r="AB48" s="125" t="s">
        <v>543</v>
      </c>
    </row>
    <row r="49" spans="2:28" x14ac:dyDescent="0.3">
      <c r="B49" s="21" t="s">
        <v>579</v>
      </c>
      <c r="C49" s="135" t="s">
        <v>580</v>
      </c>
      <c r="D49" s="107" t="s">
        <v>543</v>
      </c>
      <c r="E49" s="107" t="s">
        <v>543</v>
      </c>
      <c r="F49" s="107" t="s">
        <v>543</v>
      </c>
      <c r="G49" s="107" t="s">
        <v>543</v>
      </c>
      <c r="H49" s="107" t="s">
        <v>543</v>
      </c>
      <c r="I49" s="107" t="s">
        <v>543</v>
      </c>
      <c r="J49" s="107" t="s">
        <v>543</v>
      </c>
      <c r="K49" s="107" t="s">
        <v>543</v>
      </c>
      <c r="L49" s="107" t="s">
        <v>543</v>
      </c>
      <c r="M49" s="107" t="s">
        <v>543</v>
      </c>
      <c r="N49" s="107" t="s">
        <v>543</v>
      </c>
      <c r="O49" s="107" t="s">
        <v>543</v>
      </c>
      <c r="P49" s="107" t="s">
        <v>543</v>
      </c>
      <c r="Q49" s="107" t="s">
        <v>543</v>
      </c>
      <c r="R49" s="107" t="s">
        <v>543</v>
      </c>
      <c r="S49" s="107" t="s">
        <v>543</v>
      </c>
      <c r="T49" s="107" t="s">
        <v>543</v>
      </c>
      <c r="U49" s="107" t="s">
        <v>543</v>
      </c>
      <c r="V49" s="107" t="s">
        <v>543</v>
      </c>
      <c r="W49" s="107" t="s">
        <v>543</v>
      </c>
      <c r="X49" s="107" t="s">
        <v>543</v>
      </c>
      <c r="Y49" s="107" t="s">
        <v>543</v>
      </c>
      <c r="Z49" s="107" t="s">
        <v>543</v>
      </c>
      <c r="AA49" s="107" t="s">
        <v>543</v>
      </c>
      <c r="AB49" s="107" t="s">
        <v>543</v>
      </c>
    </row>
    <row r="50" spans="2:28" x14ac:dyDescent="0.3">
      <c r="B50" s="21">
        <v>35</v>
      </c>
      <c r="C50" s="135" t="s">
        <v>581</v>
      </c>
      <c r="D50" s="107" t="s">
        <v>697</v>
      </c>
      <c r="E50" s="107" t="s">
        <v>697</v>
      </c>
      <c r="F50" s="107" t="s">
        <v>697</v>
      </c>
      <c r="G50" s="107" t="s">
        <v>697</v>
      </c>
      <c r="H50" s="107" t="s">
        <v>697</v>
      </c>
      <c r="I50" s="107" t="s">
        <v>697</v>
      </c>
      <c r="J50" s="107" t="s">
        <v>697</v>
      </c>
      <c r="K50" s="107" t="s">
        <v>697</v>
      </c>
      <c r="L50" s="107" t="s">
        <v>697</v>
      </c>
      <c r="M50" s="125" t="s">
        <v>697</v>
      </c>
      <c r="N50" s="125" t="s">
        <v>697</v>
      </c>
      <c r="O50" s="125" t="s">
        <v>697</v>
      </c>
      <c r="P50" s="125" t="s">
        <v>697</v>
      </c>
      <c r="Q50" s="125" t="s">
        <v>697</v>
      </c>
      <c r="R50" s="125" t="s">
        <v>697</v>
      </c>
      <c r="S50" s="125" t="s">
        <v>697</v>
      </c>
      <c r="T50" s="125" t="s">
        <v>697</v>
      </c>
      <c r="U50" s="125" t="s">
        <v>697</v>
      </c>
      <c r="V50" s="125" t="s">
        <v>697</v>
      </c>
      <c r="W50" s="125" t="s">
        <v>697</v>
      </c>
      <c r="X50" s="125" t="s">
        <v>697</v>
      </c>
      <c r="Y50" s="125" t="s">
        <v>697</v>
      </c>
      <c r="Z50" s="125" t="s">
        <v>697</v>
      </c>
      <c r="AA50" s="125" t="s">
        <v>697</v>
      </c>
      <c r="AB50" s="125" t="s">
        <v>697</v>
      </c>
    </row>
    <row r="51" spans="2:28" x14ac:dyDescent="0.3">
      <c r="B51" s="21">
        <v>36</v>
      </c>
      <c r="C51" s="141" t="s">
        <v>583</v>
      </c>
      <c r="D51" s="125" t="s">
        <v>527</v>
      </c>
      <c r="E51" s="125" t="s">
        <v>527</v>
      </c>
      <c r="F51" s="125" t="s">
        <v>527</v>
      </c>
      <c r="G51" s="125" t="s">
        <v>527</v>
      </c>
      <c r="H51" s="125" t="s">
        <v>527</v>
      </c>
      <c r="I51" s="125" t="s">
        <v>527</v>
      </c>
      <c r="J51" s="125" t="s">
        <v>527</v>
      </c>
      <c r="K51" s="125" t="s">
        <v>527</v>
      </c>
      <c r="L51" s="125" t="s">
        <v>527</v>
      </c>
      <c r="M51" s="125" t="s">
        <v>527</v>
      </c>
      <c r="N51" s="125" t="s">
        <v>527</v>
      </c>
      <c r="O51" s="125" t="s">
        <v>527</v>
      </c>
      <c r="P51" s="125" t="s">
        <v>527</v>
      </c>
      <c r="Q51" s="125" t="s">
        <v>527</v>
      </c>
      <c r="R51" s="125" t="s">
        <v>527</v>
      </c>
      <c r="S51" s="125" t="s">
        <v>527</v>
      </c>
      <c r="T51" s="125" t="s">
        <v>527</v>
      </c>
      <c r="U51" s="125" t="s">
        <v>527</v>
      </c>
      <c r="V51" s="125" t="s">
        <v>527</v>
      </c>
      <c r="W51" s="125" t="s">
        <v>527</v>
      </c>
      <c r="X51" s="125" t="s">
        <v>527</v>
      </c>
      <c r="Y51" s="125" t="s">
        <v>527</v>
      </c>
      <c r="Z51" s="125" t="s">
        <v>527</v>
      </c>
      <c r="AA51" s="125" t="s">
        <v>527</v>
      </c>
      <c r="AB51" s="125" t="s">
        <v>527</v>
      </c>
    </row>
    <row r="52" spans="2:28" x14ac:dyDescent="0.3">
      <c r="B52" s="21">
        <v>37</v>
      </c>
      <c r="C52" s="135" t="s">
        <v>584</v>
      </c>
      <c r="D52" s="125" t="s">
        <v>543</v>
      </c>
      <c r="E52" s="125" t="s">
        <v>543</v>
      </c>
      <c r="F52" s="125" t="s">
        <v>543</v>
      </c>
      <c r="G52" s="125" t="s">
        <v>543</v>
      </c>
      <c r="H52" s="125" t="s">
        <v>543</v>
      </c>
      <c r="I52" s="125" t="s">
        <v>543</v>
      </c>
      <c r="J52" s="125" t="s">
        <v>543</v>
      </c>
      <c r="K52" s="125" t="s">
        <v>543</v>
      </c>
      <c r="L52" s="125" t="s">
        <v>543</v>
      </c>
      <c r="M52" s="125" t="s">
        <v>543</v>
      </c>
      <c r="N52" s="125" t="s">
        <v>543</v>
      </c>
      <c r="O52" s="125" t="s">
        <v>543</v>
      </c>
      <c r="P52" s="125" t="s">
        <v>543</v>
      </c>
      <c r="Q52" s="125" t="s">
        <v>543</v>
      </c>
      <c r="R52" s="125" t="s">
        <v>543</v>
      </c>
      <c r="S52" s="125" t="s">
        <v>543</v>
      </c>
      <c r="T52" s="125" t="s">
        <v>543</v>
      </c>
      <c r="U52" s="125" t="s">
        <v>543</v>
      </c>
      <c r="V52" s="125" t="s">
        <v>543</v>
      </c>
      <c r="W52" s="125" t="s">
        <v>543</v>
      </c>
      <c r="X52" s="125" t="s">
        <v>543</v>
      </c>
      <c r="Y52" s="125" t="s">
        <v>543</v>
      </c>
      <c r="Z52" s="125" t="s">
        <v>543</v>
      </c>
      <c r="AA52" s="125" t="s">
        <v>543</v>
      </c>
      <c r="AB52" s="125" t="s">
        <v>543</v>
      </c>
    </row>
    <row r="53" spans="2:28" s="128" customFormat="1" x14ac:dyDescent="0.2">
      <c r="B53" s="43" t="s">
        <v>585</v>
      </c>
      <c r="C53" s="49" t="s">
        <v>586</v>
      </c>
      <c r="D53" s="127" t="s">
        <v>621</v>
      </c>
      <c r="E53" s="127" t="s">
        <v>621</v>
      </c>
      <c r="F53" s="127" t="s">
        <v>621</v>
      </c>
      <c r="G53" s="127" t="s">
        <v>621</v>
      </c>
      <c r="H53" s="127" t="s">
        <v>621</v>
      </c>
      <c r="I53" s="127" t="s">
        <v>621</v>
      </c>
      <c r="J53" s="127" t="s">
        <v>621</v>
      </c>
      <c r="K53" s="127" t="s">
        <v>621</v>
      </c>
      <c r="L53" s="127" t="s">
        <v>621</v>
      </c>
      <c r="M53" s="127" t="s">
        <v>621</v>
      </c>
      <c r="N53" s="127" t="s">
        <v>621</v>
      </c>
      <c r="O53" s="127" t="s">
        <v>621</v>
      </c>
      <c r="P53" s="127" t="s">
        <v>621</v>
      </c>
      <c r="Q53" s="127" t="s">
        <v>621</v>
      </c>
      <c r="R53" s="127" t="s">
        <v>621</v>
      </c>
      <c r="S53" s="127" t="s">
        <v>621</v>
      </c>
      <c r="T53" s="127" t="s">
        <v>621</v>
      </c>
      <c r="U53" s="127" t="s">
        <v>621</v>
      </c>
      <c r="V53" s="127" t="s">
        <v>621</v>
      </c>
      <c r="W53" s="127" t="s">
        <v>621</v>
      </c>
      <c r="X53" s="127" t="s">
        <v>621</v>
      </c>
      <c r="Y53" s="127" t="s">
        <v>621</v>
      </c>
      <c r="Z53" s="127" t="s">
        <v>621</v>
      </c>
      <c r="AA53" s="127" t="s">
        <v>621</v>
      </c>
      <c r="AB53" s="127" t="s">
        <v>621</v>
      </c>
    </row>
    <row r="55" spans="2:28" x14ac:dyDescent="0.3">
      <c r="B55" s="92" t="s">
        <v>624</v>
      </c>
    </row>
  </sheetData>
  <hyperlinks>
    <hyperlink ref="E2" location="_INDEX" display="Index" xr:uid="{5C07A251-0A95-4202-93B2-DA9B9C7F4B40}"/>
  </hyperlinks>
  <pageMargins left="0.70866141732283472" right="0.70866141732283472" top="0.74803149606299213" bottom="0.74803149606299213" header="0.31496062992125984" footer="0.31496062992125984"/>
  <pageSetup paperSize="9" scale="45" fitToWidth="5"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74-DD11-4DA7-ABC0-F35BE89983D5}">
  <sheetPr codeName="Tabelle13">
    <tabColor theme="5"/>
    <pageSetUpPr fitToPage="1"/>
  </sheetPr>
  <dimension ref="B2:P108"/>
  <sheetViews>
    <sheetView showGridLines="0" topLeftCell="A2" zoomScaleNormal="100" workbookViewId="0">
      <selection activeCell="D10" sqref="D10"/>
    </sheetView>
  </sheetViews>
  <sheetFormatPr baseColWidth="10" defaultColWidth="9" defaultRowHeight="16.5" x14ac:dyDescent="0.3"/>
  <cols>
    <col min="1" max="1" width="5" style="4" customWidth="1"/>
    <col min="2" max="2" width="4.5" style="4" customWidth="1"/>
    <col min="3" max="3" width="20.5" style="4" customWidth="1"/>
    <col min="4" max="5" width="15.625" style="4" customWidth="1"/>
    <col min="6" max="6" width="22.5" style="4" customWidth="1"/>
    <col min="7" max="7" width="20.875" style="4" customWidth="1"/>
    <col min="8" max="11" width="15.625" style="4" customWidth="1"/>
    <col min="12" max="12" width="21.875" style="4" customWidth="1"/>
    <col min="13" max="16" width="15.625" style="4" customWidth="1"/>
    <col min="17" max="16384" width="9" style="4"/>
  </cols>
  <sheetData>
    <row r="2" spans="2:16" x14ac:dyDescent="0.3">
      <c r="B2" s="59" t="s">
        <v>698</v>
      </c>
      <c r="P2" s="1028" t="s">
        <v>180</v>
      </c>
    </row>
    <row r="3" spans="2:16" x14ac:dyDescent="0.3">
      <c r="B3" s="4" t="str">
        <f>Stichtag &amp; Einheit_Mio</f>
        <v>31.12.2024 - in Mio. €</v>
      </c>
      <c r="C3" s="59"/>
    </row>
    <row r="4" spans="2:16" x14ac:dyDescent="0.3">
      <c r="C4" s="59"/>
    </row>
    <row r="5" spans="2:16" x14ac:dyDescent="0.3">
      <c r="D5" s="63" t="s">
        <v>699</v>
      </c>
      <c r="E5" s="63" t="s">
        <v>362</v>
      </c>
      <c r="F5" s="63" t="s">
        <v>496</v>
      </c>
      <c r="G5" s="63" t="s">
        <v>700</v>
      </c>
      <c r="H5" s="63" t="s">
        <v>701</v>
      </c>
      <c r="I5" s="63" t="s">
        <v>702</v>
      </c>
      <c r="J5" s="63" t="s">
        <v>703</v>
      </c>
      <c r="K5" s="63" t="s">
        <v>704</v>
      </c>
      <c r="L5" s="63" t="s">
        <v>705</v>
      </c>
      <c r="M5" s="63" t="s">
        <v>706</v>
      </c>
      <c r="N5" s="63" t="s">
        <v>707</v>
      </c>
      <c r="O5" s="63" t="s">
        <v>708</v>
      </c>
      <c r="P5" s="63" t="s">
        <v>709</v>
      </c>
    </row>
    <row r="6" spans="2:16" ht="15.75" customHeight="1" x14ac:dyDescent="0.3">
      <c r="D6" s="1248" t="s">
        <v>710</v>
      </c>
      <c r="E6" s="1248"/>
      <c r="F6" s="1249" t="s">
        <v>711</v>
      </c>
      <c r="G6" s="1249"/>
      <c r="H6" s="1242" t="s">
        <v>712</v>
      </c>
      <c r="I6" s="1242" t="s">
        <v>713</v>
      </c>
      <c r="J6" s="1242" t="s">
        <v>714</v>
      </c>
      <c r="K6" s="1242"/>
      <c r="L6" s="1242"/>
      <c r="M6" s="1242"/>
      <c r="N6" s="1242" t="s">
        <v>228</v>
      </c>
      <c r="O6" s="1242" t="s">
        <v>715</v>
      </c>
      <c r="P6" s="1242" t="s">
        <v>716</v>
      </c>
    </row>
    <row r="7" spans="2:16" x14ac:dyDescent="0.3">
      <c r="D7" s="1248"/>
      <c r="E7" s="1248"/>
      <c r="F7" s="1249"/>
      <c r="G7" s="1249"/>
      <c r="H7" s="1242"/>
      <c r="I7" s="1242"/>
      <c r="J7" s="1242"/>
      <c r="K7" s="1242"/>
      <c r="L7" s="1242"/>
      <c r="M7" s="1242"/>
      <c r="N7" s="1242"/>
      <c r="O7" s="1242"/>
      <c r="P7" s="1242"/>
    </row>
    <row r="8" spans="2:16" ht="82.5" x14ac:dyDescent="0.3">
      <c r="B8" s="76"/>
      <c r="C8" s="76"/>
      <c r="D8" s="77" t="s">
        <v>717</v>
      </c>
      <c r="E8" s="77" t="s">
        <v>718</v>
      </c>
      <c r="F8" s="77" t="s">
        <v>719</v>
      </c>
      <c r="G8" s="77" t="s">
        <v>720</v>
      </c>
      <c r="H8" s="1242"/>
      <c r="I8" s="1242"/>
      <c r="J8" s="78" t="s">
        <v>721</v>
      </c>
      <c r="K8" s="78" t="s">
        <v>722</v>
      </c>
      <c r="L8" s="78" t="s">
        <v>723</v>
      </c>
      <c r="M8" s="77" t="s">
        <v>724</v>
      </c>
      <c r="N8" s="1242"/>
      <c r="O8" s="1242"/>
      <c r="P8" s="1242"/>
    </row>
    <row r="9" spans="2:16" ht="34.5" x14ac:dyDescent="0.3">
      <c r="B9" s="153" t="s">
        <v>725</v>
      </c>
      <c r="C9" s="152" t="s">
        <v>726</v>
      </c>
      <c r="D9" s="144"/>
      <c r="E9" s="144"/>
      <c r="F9" s="144"/>
      <c r="G9" s="144"/>
      <c r="H9" s="144"/>
      <c r="I9" s="144"/>
      <c r="J9" s="144"/>
      <c r="K9" s="144"/>
      <c r="L9" s="144"/>
      <c r="M9" s="144"/>
      <c r="N9" s="144"/>
      <c r="O9" s="145"/>
      <c r="P9" s="145"/>
    </row>
    <row r="10" spans="2:16" ht="15" customHeight="1" x14ac:dyDescent="0.3">
      <c r="B10" s="149"/>
      <c r="C10" s="150" t="s">
        <v>727</v>
      </c>
      <c r="D10" s="782">
        <v>28</v>
      </c>
      <c r="E10" s="782">
        <v>0</v>
      </c>
      <c r="F10" s="782">
        <v>0</v>
      </c>
      <c r="G10" s="782">
        <v>0</v>
      </c>
      <c r="H10" s="782">
        <v>0</v>
      </c>
      <c r="I10" s="782">
        <v>28</v>
      </c>
      <c r="J10" s="782">
        <v>0</v>
      </c>
      <c r="K10" s="782">
        <v>0</v>
      </c>
      <c r="L10" s="782">
        <v>0</v>
      </c>
      <c r="M10" s="782">
        <v>0</v>
      </c>
      <c r="N10" s="782">
        <v>1</v>
      </c>
      <c r="O10" s="783">
        <v>1E-4</v>
      </c>
      <c r="P10" s="783">
        <v>0</v>
      </c>
    </row>
    <row r="11" spans="2:16" ht="15" customHeight="1" x14ac:dyDescent="0.3">
      <c r="B11" s="149"/>
      <c r="C11" s="150" t="s">
        <v>728</v>
      </c>
      <c r="D11" s="782">
        <v>0</v>
      </c>
      <c r="E11" s="782">
        <v>0</v>
      </c>
      <c r="F11" s="782">
        <v>0</v>
      </c>
      <c r="G11" s="782">
        <v>0</v>
      </c>
      <c r="H11" s="782">
        <v>0</v>
      </c>
      <c r="I11" s="782">
        <v>0</v>
      </c>
      <c r="J11" s="782">
        <v>0</v>
      </c>
      <c r="K11" s="782">
        <v>0</v>
      </c>
      <c r="L11" s="782">
        <v>0</v>
      </c>
      <c r="M11" s="782">
        <v>0</v>
      </c>
      <c r="N11" s="782">
        <v>0</v>
      </c>
      <c r="O11" s="783">
        <v>0</v>
      </c>
      <c r="P11" s="783">
        <v>0</v>
      </c>
    </row>
    <row r="12" spans="2:16" ht="15" customHeight="1" x14ac:dyDescent="0.3">
      <c r="B12" s="149"/>
      <c r="C12" s="150" t="s">
        <v>729</v>
      </c>
      <c r="D12" s="782">
        <v>0</v>
      </c>
      <c r="E12" s="782">
        <v>0</v>
      </c>
      <c r="F12" s="782">
        <v>0</v>
      </c>
      <c r="G12" s="782">
        <v>0</v>
      </c>
      <c r="H12" s="782">
        <v>0</v>
      </c>
      <c r="I12" s="782">
        <v>0</v>
      </c>
      <c r="J12" s="782">
        <v>0</v>
      </c>
      <c r="K12" s="782">
        <v>0</v>
      </c>
      <c r="L12" s="782">
        <v>0</v>
      </c>
      <c r="M12" s="782">
        <v>0</v>
      </c>
      <c r="N12" s="782">
        <v>0</v>
      </c>
      <c r="O12" s="783">
        <v>0</v>
      </c>
      <c r="P12" s="783">
        <v>0</v>
      </c>
    </row>
    <row r="13" spans="2:16" ht="15" customHeight="1" x14ac:dyDescent="0.3">
      <c r="B13" s="149"/>
      <c r="C13" s="150" t="s">
        <v>730</v>
      </c>
      <c r="D13" s="782">
        <v>0</v>
      </c>
      <c r="E13" s="782">
        <v>3</v>
      </c>
      <c r="F13" s="782">
        <v>0</v>
      </c>
      <c r="G13" s="782">
        <v>0</v>
      </c>
      <c r="H13" s="782">
        <v>0</v>
      </c>
      <c r="I13" s="782">
        <v>3</v>
      </c>
      <c r="J13" s="782">
        <v>0</v>
      </c>
      <c r="K13" s="782">
        <v>0</v>
      </c>
      <c r="L13" s="782">
        <v>0</v>
      </c>
      <c r="M13" s="782">
        <v>0</v>
      </c>
      <c r="N13" s="782">
        <v>2</v>
      </c>
      <c r="O13" s="783">
        <v>1E-4</v>
      </c>
      <c r="P13" s="783">
        <v>0</v>
      </c>
    </row>
    <row r="14" spans="2:16" ht="15" customHeight="1" x14ac:dyDescent="0.3">
      <c r="B14" s="149"/>
      <c r="C14" s="150" t="s">
        <v>731</v>
      </c>
      <c r="D14" s="782">
        <v>0</v>
      </c>
      <c r="E14" s="782">
        <v>0</v>
      </c>
      <c r="F14" s="782">
        <v>0</v>
      </c>
      <c r="G14" s="782">
        <v>0</v>
      </c>
      <c r="H14" s="782">
        <v>0</v>
      </c>
      <c r="I14" s="782">
        <v>0</v>
      </c>
      <c r="J14" s="782">
        <v>0</v>
      </c>
      <c r="K14" s="782">
        <v>0</v>
      </c>
      <c r="L14" s="782">
        <v>0</v>
      </c>
      <c r="M14" s="782">
        <v>0</v>
      </c>
      <c r="N14" s="782">
        <v>0</v>
      </c>
      <c r="O14" s="783">
        <v>0</v>
      </c>
      <c r="P14" s="783">
        <v>0</v>
      </c>
    </row>
    <row r="15" spans="2:16" ht="15" customHeight="1" x14ac:dyDescent="0.3">
      <c r="B15" s="149"/>
      <c r="C15" s="150" t="s">
        <v>732</v>
      </c>
      <c r="D15" s="782">
        <v>0</v>
      </c>
      <c r="E15" s="782">
        <v>0</v>
      </c>
      <c r="F15" s="782">
        <v>0</v>
      </c>
      <c r="G15" s="782">
        <v>0</v>
      </c>
      <c r="H15" s="782">
        <v>0</v>
      </c>
      <c r="I15" s="782">
        <v>0</v>
      </c>
      <c r="J15" s="782">
        <v>0</v>
      </c>
      <c r="K15" s="782">
        <v>0</v>
      </c>
      <c r="L15" s="782">
        <v>0</v>
      </c>
      <c r="M15" s="782">
        <v>0</v>
      </c>
      <c r="N15" s="782">
        <v>0</v>
      </c>
      <c r="O15" s="783">
        <v>0</v>
      </c>
      <c r="P15" s="783">
        <v>0.01</v>
      </c>
    </row>
    <row r="16" spans="2:16" ht="15" customHeight="1" x14ac:dyDescent="0.3">
      <c r="B16" s="149"/>
      <c r="C16" s="150" t="s">
        <v>733</v>
      </c>
      <c r="D16" s="782">
        <v>2</v>
      </c>
      <c r="E16" s="782">
        <v>11</v>
      </c>
      <c r="F16" s="782">
        <v>0</v>
      </c>
      <c r="G16" s="782">
        <v>0</v>
      </c>
      <c r="H16" s="782">
        <v>0</v>
      </c>
      <c r="I16" s="782">
        <v>13</v>
      </c>
      <c r="J16" s="782">
        <v>1</v>
      </c>
      <c r="K16" s="782">
        <v>0</v>
      </c>
      <c r="L16" s="782">
        <v>0</v>
      </c>
      <c r="M16" s="782">
        <v>1</v>
      </c>
      <c r="N16" s="782">
        <v>13</v>
      </c>
      <c r="O16" s="783">
        <v>1.1000000000000001E-3</v>
      </c>
      <c r="P16" s="783">
        <v>0.01</v>
      </c>
    </row>
    <row r="17" spans="2:16" ht="15" customHeight="1" x14ac:dyDescent="0.3">
      <c r="B17" s="149"/>
      <c r="C17" s="150" t="s">
        <v>734</v>
      </c>
      <c r="D17" s="782">
        <v>22</v>
      </c>
      <c r="E17" s="782">
        <v>0</v>
      </c>
      <c r="F17" s="782">
        <v>0</v>
      </c>
      <c r="G17" s="782">
        <v>0</v>
      </c>
      <c r="H17" s="782">
        <v>0</v>
      </c>
      <c r="I17" s="782">
        <v>22</v>
      </c>
      <c r="J17" s="782">
        <v>0</v>
      </c>
      <c r="K17" s="782">
        <v>0</v>
      </c>
      <c r="L17" s="782">
        <v>0</v>
      </c>
      <c r="M17" s="782">
        <v>0</v>
      </c>
      <c r="N17" s="782">
        <v>0</v>
      </c>
      <c r="O17" s="783">
        <v>0</v>
      </c>
      <c r="P17" s="783">
        <v>0</v>
      </c>
    </row>
    <row r="18" spans="2:16" ht="15" customHeight="1" x14ac:dyDescent="0.3">
      <c r="B18" s="149"/>
      <c r="C18" s="150" t="s">
        <v>735</v>
      </c>
      <c r="D18" s="782">
        <v>0</v>
      </c>
      <c r="E18" s="782">
        <v>0</v>
      </c>
      <c r="F18" s="782">
        <v>0</v>
      </c>
      <c r="G18" s="782">
        <v>0</v>
      </c>
      <c r="H18" s="782">
        <v>0</v>
      </c>
      <c r="I18" s="782">
        <v>0</v>
      </c>
      <c r="J18" s="782">
        <v>0</v>
      </c>
      <c r="K18" s="782">
        <v>0</v>
      </c>
      <c r="L18" s="782">
        <v>0</v>
      </c>
      <c r="M18" s="782">
        <v>0</v>
      </c>
      <c r="N18" s="782">
        <v>0</v>
      </c>
      <c r="O18" s="783">
        <v>0</v>
      </c>
      <c r="P18" s="783">
        <v>0</v>
      </c>
    </row>
    <row r="19" spans="2:16" ht="15" customHeight="1" x14ac:dyDescent="0.3">
      <c r="B19" s="149"/>
      <c r="C19" s="150" t="s">
        <v>736</v>
      </c>
      <c r="D19" s="782">
        <v>0</v>
      </c>
      <c r="E19" s="782">
        <v>1</v>
      </c>
      <c r="F19" s="782">
        <v>0</v>
      </c>
      <c r="G19" s="782">
        <v>0</v>
      </c>
      <c r="H19" s="782">
        <v>0</v>
      </c>
      <c r="I19" s="782">
        <v>1</v>
      </c>
      <c r="J19" s="782">
        <v>0</v>
      </c>
      <c r="K19" s="782">
        <v>0</v>
      </c>
      <c r="L19" s="782">
        <v>0</v>
      </c>
      <c r="M19" s="782">
        <v>0</v>
      </c>
      <c r="N19" s="782">
        <v>0</v>
      </c>
      <c r="O19" s="783">
        <v>0</v>
      </c>
      <c r="P19" s="783">
        <v>0</v>
      </c>
    </row>
    <row r="20" spans="2:16" ht="15" customHeight="1" x14ac:dyDescent="0.3">
      <c r="B20" s="149"/>
      <c r="C20" s="150" t="s">
        <v>737</v>
      </c>
      <c r="D20" s="782">
        <v>0</v>
      </c>
      <c r="E20" s="782">
        <v>0</v>
      </c>
      <c r="F20" s="782">
        <v>0</v>
      </c>
      <c r="G20" s="782">
        <v>0</v>
      </c>
      <c r="H20" s="782">
        <v>0</v>
      </c>
      <c r="I20" s="782">
        <v>0</v>
      </c>
      <c r="J20" s="782">
        <v>0</v>
      </c>
      <c r="K20" s="782">
        <v>0</v>
      </c>
      <c r="L20" s="782">
        <v>0</v>
      </c>
      <c r="M20" s="782">
        <v>0</v>
      </c>
      <c r="N20" s="782">
        <v>0</v>
      </c>
      <c r="O20" s="783">
        <v>0</v>
      </c>
      <c r="P20" s="783">
        <v>0</v>
      </c>
    </row>
    <row r="21" spans="2:16" ht="15" customHeight="1" x14ac:dyDescent="0.3">
      <c r="B21" s="149"/>
      <c r="C21" s="150" t="s">
        <v>738</v>
      </c>
      <c r="D21" s="782">
        <v>0</v>
      </c>
      <c r="E21" s="782">
        <v>0</v>
      </c>
      <c r="F21" s="782">
        <v>0</v>
      </c>
      <c r="G21" s="782">
        <v>0</v>
      </c>
      <c r="H21" s="782">
        <v>0</v>
      </c>
      <c r="I21" s="782">
        <v>0</v>
      </c>
      <c r="J21" s="782">
        <v>0</v>
      </c>
      <c r="K21" s="782">
        <v>0</v>
      </c>
      <c r="L21" s="782">
        <v>0</v>
      </c>
      <c r="M21" s="782">
        <v>0</v>
      </c>
      <c r="N21" s="782">
        <v>0</v>
      </c>
      <c r="O21" s="783">
        <v>0</v>
      </c>
      <c r="P21" s="783">
        <v>0.02</v>
      </c>
    </row>
    <row r="22" spans="2:16" ht="15" customHeight="1" x14ac:dyDescent="0.3">
      <c r="B22" s="149"/>
      <c r="C22" s="150" t="s">
        <v>739</v>
      </c>
      <c r="D22" s="782">
        <v>0</v>
      </c>
      <c r="E22" s="782">
        <v>0</v>
      </c>
      <c r="F22" s="782">
        <v>0</v>
      </c>
      <c r="G22" s="782">
        <v>0</v>
      </c>
      <c r="H22" s="782">
        <v>0</v>
      </c>
      <c r="I22" s="782">
        <v>0</v>
      </c>
      <c r="J22" s="782">
        <v>0</v>
      </c>
      <c r="K22" s="782">
        <v>0</v>
      </c>
      <c r="L22" s="782">
        <v>0</v>
      </c>
      <c r="M22" s="782">
        <v>0</v>
      </c>
      <c r="N22" s="782">
        <v>0</v>
      </c>
      <c r="O22" s="783">
        <v>0</v>
      </c>
      <c r="P22" s="783">
        <v>5.0000000000000001E-3</v>
      </c>
    </row>
    <row r="23" spans="2:16" ht="15" customHeight="1" x14ac:dyDescent="0.3">
      <c r="B23" s="149"/>
      <c r="C23" s="150" t="s">
        <v>740</v>
      </c>
      <c r="D23" s="782">
        <v>0</v>
      </c>
      <c r="E23" s="782">
        <v>5</v>
      </c>
      <c r="F23" s="782">
        <v>0</v>
      </c>
      <c r="G23" s="782">
        <v>0</v>
      </c>
      <c r="H23" s="782">
        <v>0</v>
      </c>
      <c r="I23" s="782">
        <v>5</v>
      </c>
      <c r="J23" s="782">
        <v>0</v>
      </c>
      <c r="K23" s="782">
        <v>0</v>
      </c>
      <c r="L23" s="782">
        <v>0</v>
      </c>
      <c r="M23" s="782">
        <v>0</v>
      </c>
      <c r="N23" s="782">
        <v>1</v>
      </c>
      <c r="O23" s="783">
        <v>1E-4</v>
      </c>
      <c r="P23" s="783">
        <v>0</v>
      </c>
    </row>
    <row r="24" spans="2:16" ht="15" customHeight="1" x14ac:dyDescent="0.3">
      <c r="B24" s="149"/>
      <c r="C24" s="150" t="s">
        <v>741</v>
      </c>
      <c r="D24" s="782">
        <v>0</v>
      </c>
      <c r="E24" s="782">
        <v>0</v>
      </c>
      <c r="F24" s="782">
        <v>0</v>
      </c>
      <c r="G24" s="782">
        <v>0</v>
      </c>
      <c r="H24" s="782">
        <v>0</v>
      </c>
      <c r="I24" s="782">
        <v>0</v>
      </c>
      <c r="J24" s="782">
        <v>0</v>
      </c>
      <c r="K24" s="782">
        <v>0</v>
      </c>
      <c r="L24" s="782">
        <v>0</v>
      </c>
      <c r="M24" s="782">
        <v>0</v>
      </c>
      <c r="N24" s="782">
        <v>0</v>
      </c>
      <c r="O24" s="783">
        <v>0</v>
      </c>
      <c r="P24" s="783">
        <v>0</v>
      </c>
    </row>
    <row r="25" spans="2:16" ht="15" customHeight="1" x14ac:dyDescent="0.3">
      <c r="B25" s="149"/>
      <c r="C25" s="150" t="s">
        <v>742</v>
      </c>
      <c r="D25" s="782">
        <v>0</v>
      </c>
      <c r="E25" s="782">
        <v>32</v>
      </c>
      <c r="F25" s="782">
        <v>0</v>
      </c>
      <c r="G25" s="782">
        <v>0</v>
      </c>
      <c r="H25" s="782">
        <v>0</v>
      </c>
      <c r="I25" s="782">
        <v>32</v>
      </c>
      <c r="J25" s="782">
        <v>1</v>
      </c>
      <c r="K25" s="782">
        <v>0</v>
      </c>
      <c r="L25" s="782">
        <v>0</v>
      </c>
      <c r="M25" s="782">
        <v>1</v>
      </c>
      <c r="N25" s="782">
        <v>11</v>
      </c>
      <c r="O25" s="783">
        <v>1E-3</v>
      </c>
      <c r="P25" s="783">
        <v>2.5000000000000001E-2</v>
      </c>
    </row>
    <row r="26" spans="2:16" ht="15" customHeight="1" x14ac:dyDescent="0.3">
      <c r="B26" s="149"/>
      <c r="C26" s="150" t="s">
        <v>743</v>
      </c>
      <c r="D26" s="782">
        <v>3361</v>
      </c>
      <c r="E26" s="782">
        <v>15802</v>
      </c>
      <c r="F26" s="782">
        <v>0</v>
      </c>
      <c r="G26" s="782">
        <v>0</v>
      </c>
      <c r="H26" s="782">
        <v>1859</v>
      </c>
      <c r="I26" s="782">
        <v>21022</v>
      </c>
      <c r="J26" s="782">
        <v>575</v>
      </c>
      <c r="K26" s="782">
        <v>0</v>
      </c>
      <c r="L26" s="782">
        <v>15</v>
      </c>
      <c r="M26" s="782">
        <v>590</v>
      </c>
      <c r="N26" s="782">
        <v>7373</v>
      </c>
      <c r="O26" s="783">
        <v>0.66720000000000002</v>
      </c>
      <c r="P26" s="783">
        <v>7.4999999999999997E-3</v>
      </c>
    </row>
    <row r="27" spans="2:16" ht="15" customHeight="1" x14ac:dyDescent="0.3">
      <c r="B27" s="149"/>
      <c r="C27" s="150" t="s">
        <v>744</v>
      </c>
      <c r="D27" s="782">
        <v>0</v>
      </c>
      <c r="E27" s="782">
        <v>0</v>
      </c>
      <c r="F27" s="782">
        <v>0</v>
      </c>
      <c r="G27" s="782">
        <v>0</v>
      </c>
      <c r="H27" s="782">
        <v>0</v>
      </c>
      <c r="I27" s="782">
        <v>0</v>
      </c>
      <c r="J27" s="782">
        <v>0</v>
      </c>
      <c r="K27" s="782">
        <v>0</v>
      </c>
      <c r="L27" s="782">
        <v>0</v>
      </c>
      <c r="M27" s="782">
        <v>0</v>
      </c>
      <c r="N27" s="782">
        <v>0</v>
      </c>
      <c r="O27" s="783">
        <v>0</v>
      </c>
      <c r="P27" s="783">
        <v>0</v>
      </c>
    </row>
    <row r="28" spans="2:16" ht="15" customHeight="1" x14ac:dyDescent="0.3">
      <c r="B28" s="149"/>
      <c r="C28" s="150" t="s">
        <v>745</v>
      </c>
      <c r="D28" s="782">
        <v>0</v>
      </c>
      <c r="E28" s="782">
        <v>1</v>
      </c>
      <c r="F28" s="782">
        <v>0</v>
      </c>
      <c r="G28" s="782">
        <v>0</v>
      </c>
      <c r="H28" s="782">
        <v>0</v>
      </c>
      <c r="I28" s="782">
        <v>1</v>
      </c>
      <c r="J28" s="782">
        <v>0</v>
      </c>
      <c r="K28" s="782">
        <v>0</v>
      </c>
      <c r="L28" s="782">
        <v>0</v>
      </c>
      <c r="M28" s="782">
        <v>0</v>
      </c>
      <c r="N28" s="782">
        <v>1</v>
      </c>
      <c r="O28" s="783">
        <v>1E-4</v>
      </c>
      <c r="P28" s="783">
        <v>1.4999999999999999E-2</v>
      </c>
    </row>
    <row r="29" spans="2:16" ht="15" customHeight="1" x14ac:dyDescent="0.3">
      <c r="B29" s="149"/>
      <c r="C29" s="150" t="s">
        <v>746</v>
      </c>
      <c r="D29" s="782">
        <v>0</v>
      </c>
      <c r="E29" s="782">
        <v>0</v>
      </c>
      <c r="F29" s="782">
        <v>0</v>
      </c>
      <c r="G29" s="782">
        <v>0</v>
      </c>
      <c r="H29" s="782">
        <v>0</v>
      </c>
      <c r="I29" s="782">
        <v>0</v>
      </c>
      <c r="J29" s="782">
        <v>0</v>
      </c>
      <c r="K29" s="782">
        <v>0</v>
      </c>
      <c r="L29" s="782">
        <v>0</v>
      </c>
      <c r="M29" s="782">
        <v>0</v>
      </c>
      <c r="N29" s="782">
        <v>0</v>
      </c>
      <c r="O29" s="783">
        <v>0</v>
      </c>
      <c r="P29" s="783">
        <v>0</v>
      </c>
    </row>
    <row r="30" spans="2:16" ht="15" customHeight="1" x14ac:dyDescent="0.3">
      <c r="B30" s="149"/>
      <c r="C30" s="150" t="s">
        <v>747</v>
      </c>
      <c r="D30" s="782">
        <v>88</v>
      </c>
      <c r="E30" s="782">
        <v>32</v>
      </c>
      <c r="F30" s="782">
        <v>0</v>
      </c>
      <c r="G30" s="782">
        <v>0</v>
      </c>
      <c r="H30" s="782">
        <v>0</v>
      </c>
      <c r="I30" s="782">
        <v>120</v>
      </c>
      <c r="J30" s="782">
        <v>6</v>
      </c>
      <c r="K30" s="782">
        <v>0</v>
      </c>
      <c r="L30" s="782">
        <v>0</v>
      </c>
      <c r="M30" s="782">
        <v>6</v>
      </c>
      <c r="N30" s="782">
        <v>74</v>
      </c>
      <c r="O30" s="783">
        <v>6.7000000000000002E-3</v>
      </c>
      <c r="P30" s="783">
        <v>0</v>
      </c>
    </row>
    <row r="31" spans="2:16" ht="15" customHeight="1" x14ac:dyDescent="0.3">
      <c r="B31" s="149"/>
      <c r="C31" s="150" t="s">
        <v>748</v>
      </c>
      <c r="D31" s="782">
        <v>307</v>
      </c>
      <c r="E31" s="782">
        <v>205</v>
      </c>
      <c r="F31" s="782">
        <v>0</v>
      </c>
      <c r="G31" s="782">
        <v>0</v>
      </c>
      <c r="H31" s="782">
        <v>0</v>
      </c>
      <c r="I31" s="782">
        <v>512</v>
      </c>
      <c r="J31" s="782">
        <v>33</v>
      </c>
      <c r="K31" s="782">
        <v>0</v>
      </c>
      <c r="L31" s="782">
        <v>0</v>
      </c>
      <c r="M31" s="782">
        <v>33</v>
      </c>
      <c r="N31" s="782">
        <v>412</v>
      </c>
      <c r="O31" s="783">
        <v>3.73E-2</v>
      </c>
      <c r="P31" s="783">
        <v>0.01</v>
      </c>
    </row>
    <row r="32" spans="2:16" ht="15" customHeight="1" x14ac:dyDescent="0.3">
      <c r="B32" s="149"/>
      <c r="C32" s="150" t="s">
        <v>749</v>
      </c>
      <c r="D32" s="782">
        <v>0</v>
      </c>
      <c r="E32" s="782">
        <v>0</v>
      </c>
      <c r="F32" s="782">
        <v>0</v>
      </c>
      <c r="G32" s="782">
        <v>0</v>
      </c>
      <c r="H32" s="782">
        <v>0</v>
      </c>
      <c r="I32" s="782">
        <v>0</v>
      </c>
      <c r="J32" s="782">
        <v>0</v>
      </c>
      <c r="K32" s="782">
        <v>0</v>
      </c>
      <c r="L32" s="782">
        <v>0</v>
      </c>
      <c r="M32" s="782">
        <v>0</v>
      </c>
      <c r="N32" s="782">
        <v>0</v>
      </c>
      <c r="O32" s="783">
        <v>0</v>
      </c>
      <c r="P32" s="783">
        <v>0</v>
      </c>
    </row>
    <row r="33" spans="2:16" ht="15" customHeight="1" x14ac:dyDescent="0.3">
      <c r="B33" s="149"/>
      <c r="C33" s="150" t="s">
        <v>750</v>
      </c>
      <c r="D33" s="782">
        <v>0</v>
      </c>
      <c r="E33" s="782">
        <v>3</v>
      </c>
      <c r="F33" s="782">
        <v>0</v>
      </c>
      <c r="G33" s="782">
        <v>0</v>
      </c>
      <c r="H33" s="782">
        <v>0</v>
      </c>
      <c r="I33" s="782">
        <v>3</v>
      </c>
      <c r="J33" s="782">
        <v>0</v>
      </c>
      <c r="K33" s="782">
        <v>0</v>
      </c>
      <c r="L33" s="782">
        <v>0</v>
      </c>
      <c r="M33" s="782">
        <v>0</v>
      </c>
      <c r="N33" s="782">
        <v>3</v>
      </c>
      <c r="O33" s="783">
        <v>2.9999999999999997E-4</v>
      </c>
      <c r="P33" s="783">
        <v>0</v>
      </c>
    </row>
    <row r="34" spans="2:16" ht="15" customHeight="1" x14ac:dyDescent="0.3">
      <c r="B34" s="149"/>
      <c r="C34" s="150" t="s">
        <v>751</v>
      </c>
      <c r="D34" s="782">
        <v>0</v>
      </c>
      <c r="E34" s="782">
        <v>0</v>
      </c>
      <c r="F34" s="782">
        <v>0</v>
      </c>
      <c r="G34" s="782">
        <v>0</v>
      </c>
      <c r="H34" s="782">
        <v>0</v>
      </c>
      <c r="I34" s="782">
        <v>0</v>
      </c>
      <c r="J34" s="782">
        <v>0</v>
      </c>
      <c r="K34" s="782">
        <v>0</v>
      </c>
      <c r="L34" s="782">
        <v>0</v>
      </c>
      <c r="M34" s="782">
        <v>0</v>
      </c>
      <c r="N34" s="782">
        <v>0</v>
      </c>
      <c r="O34" s="783">
        <v>0</v>
      </c>
      <c r="P34" s="783">
        <v>0</v>
      </c>
    </row>
    <row r="35" spans="2:16" ht="15" customHeight="1" x14ac:dyDescent="0.3">
      <c r="B35" s="149"/>
      <c r="C35" s="150" t="s">
        <v>752</v>
      </c>
      <c r="D35" s="782">
        <v>47</v>
      </c>
      <c r="E35" s="782">
        <v>0</v>
      </c>
      <c r="F35" s="782">
        <v>0</v>
      </c>
      <c r="G35" s="782">
        <v>0</v>
      </c>
      <c r="H35" s="782">
        <v>0</v>
      </c>
      <c r="I35" s="782">
        <v>47</v>
      </c>
      <c r="J35" s="782">
        <v>4</v>
      </c>
      <c r="K35" s="782">
        <v>0</v>
      </c>
      <c r="L35" s="782">
        <v>0</v>
      </c>
      <c r="M35" s="782">
        <v>4</v>
      </c>
      <c r="N35" s="782">
        <v>47</v>
      </c>
      <c r="O35" s="783">
        <v>4.3E-3</v>
      </c>
      <c r="P35" s="783">
        <v>0</v>
      </c>
    </row>
    <row r="36" spans="2:16" ht="15" customHeight="1" x14ac:dyDescent="0.3">
      <c r="B36" s="149"/>
      <c r="C36" s="150" t="s">
        <v>753</v>
      </c>
      <c r="D36" s="782">
        <v>0</v>
      </c>
      <c r="E36" s="782">
        <v>1</v>
      </c>
      <c r="F36" s="782">
        <v>0</v>
      </c>
      <c r="G36" s="782">
        <v>0</v>
      </c>
      <c r="H36" s="782">
        <v>0</v>
      </c>
      <c r="I36" s="782">
        <v>1</v>
      </c>
      <c r="J36" s="782">
        <v>0</v>
      </c>
      <c r="K36" s="782">
        <v>0</v>
      </c>
      <c r="L36" s="782">
        <v>0</v>
      </c>
      <c r="M36" s="782">
        <v>0</v>
      </c>
      <c r="N36" s="782">
        <v>0</v>
      </c>
      <c r="O36" s="783">
        <v>0</v>
      </c>
      <c r="P36" s="783">
        <v>0.01</v>
      </c>
    </row>
    <row r="37" spans="2:16" ht="15" customHeight="1" x14ac:dyDescent="0.3">
      <c r="B37" s="149"/>
      <c r="C37" s="150" t="s">
        <v>754</v>
      </c>
      <c r="D37" s="782">
        <v>183</v>
      </c>
      <c r="E37" s="782">
        <v>0</v>
      </c>
      <c r="F37" s="782">
        <v>0</v>
      </c>
      <c r="G37" s="782">
        <v>0</v>
      </c>
      <c r="H37" s="782">
        <v>0</v>
      </c>
      <c r="I37" s="782">
        <v>183</v>
      </c>
      <c r="J37" s="782">
        <v>1</v>
      </c>
      <c r="K37" s="782">
        <v>0</v>
      </c>
      <c r="L37" s="782">
        <v>0</v>
      </c>
      <c r="M37" s="782">
        <v>1</v>
      </c>
      <c r="N37" s="782">
        <v>15</v>
      </c>
      <c r="O37" s="783">
        <v>1.4E-3</v>
      </c>
      <c r="P37" s="783">
        <v>0</v>
      </c>
    </row>
    <row r="38" spans="2:16" ht="15" customHeight="1" x14ac:dyDescent="0.3">
      <c r="B38" s="149"/>
      <c r="C38" s="150" t="s">
        <v>755</v>
      </c>
      <c r="D38" s="782">
        <v>0</v>
      </c>
      <c r="E38" s="782">
        <v>0</v>
      </c>
      <c r="F38" s="782">
        <v>0</v>
      </c>
      <c r="G38" s="782">
        <v>0</v>
      </c>
      <c r="H38" s="782">
        <v>0</v>
      </c>
      <c r="I38" s="782">
        <v>0</v>
      </c>
      <c r="J38" s="782">
        <v>0</v>
      </c>
      <c r="K38" s="782">
        <v>0</v>
      </c>
      <c r="L38" s="782">
        <v>0</v>
      </c>
      <c r="M38" s="782">
        <v>0</v>
      </c>
      <c r="N38" s="782">
        <v>0</v>
      </c>
      <c r="O38" s="783">
        <v>0</v>
      </c>
      <c r="P38" s="783">
        <v>0</v>
      </c>
    </row>
    <row r="39" spans="2:16" ht="15" customHeight="1" x14ac:dyDescent="0.3">
      <c r="B39" s="149"/>
      <c r="C39" s="150" t="s">
        <v>756</v>
      </c>
      <c r="D39" s="782">
        <v>0</v>
      </c>
      <c r="E39" s="782">
        <v>0</v>
      </c>
      <c r="F39" s="782">
        <v>0</v>
      </c>
      <c r="G39" s="782">
        <v>0</v>
      </c>
      <c r="H39" s="782">
        <v>0</v>
      </c>
      <c r="I39" s="782">
        <v>0</v>
      </c>
      <c r="J39" s="782">
        <v>0</v>
      </c>
      <c r="K39" s="782">
        <v>0</v>
      </c>
      <c r="L39" s="782">
        <v>0</v>
      </c>
      <c r="M39" s="782">
        <v>0</v>
      </c>
      <c r="N39" s="782">
        <v>0</v>
      </c>
      <c r="O39" s="783">
        <v>0</v>
      </c>
      <c r="P39" s="783">
        <v>0</v>
      </c>
    </row>
    <row r="40" spans="2:16" ht="15" customHeight="1" x14ac:dyDescent="0.3">
      <c r="B40" s="149"/>
      <c r="C40" s="150" t="s">
        <v>757</v>
      </c>
      <c r="D40" s="782">
        <v>93</v>
      </c>
      <c r="E40" s="782">
        <v>1</v>
      </c>
      <c r="F40" s="782">
        <v>0</v>
      </c>
      <c r="G40" s="782">
        <v>0</v>
      </c>
      <c r="H40" s="782">
        <v>888</v>
      </c>
      <c r="I40" s="782">
        <v>982</v>
      </c>
      <c r="J40" s="782">
        <v>5</v>
      </c>
      <c r="K40" s="782">
        <v>0</v>
      </c>
      <c r="L40" s="782">
        <v>11</v>
      </c>
      <c r="M40" s="782">
        <v>16</v>
      </c>
      <c r="N40" s="782">
        <v>200</v>
      </c>
      <c r="O40" s="783">
        <v>1.8100000000000002E-2</v>
      </c>
      <c r="P40" s="783">
        <v>1.4999999999999999E-2</v>
      </c>
    </row>
    <row r="41" spans="2:16" ht="15" customHeight="1" x14ac:dyDescent="0.3">
      <c r="B41" s="149"/>
      <c r="C41" s="150" t="s">
        <v>758</v>
      </c>
      <c r="D41" s="782">
        <v>0</v>
      </c>
      <c r="E41" s="782">
        <v>0</v>
      </c>
      <c r="F41" s="782">
        <v>0</v>
      </c>
      <c r="G41" s="782">
        <v>0</v>
      </c>
      <c r="H41" s="782">
        <v>0</v>
      </c>
      <c r="I41" s="782">
        <v>0</v>
      </c>
      <c r="J41" s="782">
        <v>0</v>
      </c>
      <c r="K41" s="782">
        <v>0</v>
      </c>
      <c r="L41" s="782">
        <v>0</v>
      </c>
      <c r="M41" s="782">
        <v>0</v>
      </c>
      <c r="N41" s="782">
        <v>0</v>
      </c>
      <c r="O41" s="783">
        <v>0</v>
      </c>
      <c r="P41" s="783">
        <v>2.5000000000000001E-2</v>
      </c>
    </row>
    <row r="42" spans="2:16" ht="15" customHeight="1" x14ac:dyDescent="0.3">
      <c r="B42" s="149"/>
      <c r="C42" s="150" t="s">
        <v>759</v>
      </c>
      <c r="D42" s="782">
        <v>0</v>
      </c>
      <c r="E42" s="782">
        <v>0</v>
      </c>
      <c r="F42" s="782">
        <v>0</v>
      </c>
      <c r="G42" s="782">
        <v>0</v>
      </c>
      <c r="H42" s="782">
        <v>0</v>
      </c>
      <c r="I42" s="782">
        <v>0</v>
      </c>
      <c r="J42" s="782">
        <v>0</v>
      </c>
      <c r="K42" s="782">
        <v>0</v>
      </c>
      <c r="L42" s="782">
        <v>0</v>
      </c>
      <c r="M42" s="782">
        <v>0</v>
      </c>
      <c r="N42" s="782">
        <v>0</v>
      </c>
      <c r="O42" s="783">
        <v>0</v>
      </c>
      <c r="P42" s="783">
        <v>0</v>
      </c>
    </row>
    <row r="43" spans="2:16" ht="15" customHeight="1" x14ac:dyDescent="0.3">
      <c r="B43" s="149"/>
      <c r="C43" s="150" t="s">
        <v>760</v>
      </c>
      <c r="D43" s="782">
        <v>169</v>
      </c>
      <c r="E43" s="782">
        <v>155</v>
      </c>
      <c r="F43" s="782">
        <v>0</v>
      </c>
      <c r="G43" s="782">
        <v>0</v>
      </c>
      <c r="H43" s="782">
        <v>0</v>
      </c>
      <c r="I43" s="782">
        <v>324</v>
      </c>
      <c r="J43" s="782">
        <v>19</v>
      </c>
      <c r="K43" s="782">
        <v>0</v>
      </c>
      <c r="L43" s="782">
        <v>0</v>
      </c>
      <c r="M43" s="782">
        <v>19</v>
      </c>
      <c r="N43" s="782">
        <v>235</v>
      </c>
      <c r="O43" s="783">
        <v>2.1299999999999999E-2</v>
      </c>
      <c r="P43" s="783">
        <v>0</v>
      </c>
    </row>
    <row r="44" spans="2:16" ht="15" customHeight="1" x14ac:dyDescent="0.3">
      <c r="B44" s="149"/>
      <c r="C44" s="150" t="s">
        <v>761</v>
      </c>
      <c r="D44" s="782">
        <v>0</v>
      </c>
      <c r="E44" s="782">
        <v>1</v>
      </c>
      <c r="F44" s="782">
        <v>0</v>
      </c>
      <c r="G44" s="782">
        <v>0</v>
      </c>
      <c r="H44" s="782">
        <v>0</v>
      </c>
      <c r="I44" s="782">
        <v>1</v>
      </c>
      <c r="J44" s="782">
        <v>0</v>
      </c>
      <c r="K44" s="782">
        <v>0</v>
      </c>
      <c r="L44" s="782">
        <v>0</v>
      </c>
      <c r="M44" s="782">
        <v>0</v>
      </c>
      <c r="N44" s="782">
        <v>0</v>
      </c>
      <c r="O44" s="783">
        <v>0</v>
      </c>
      <c r="P44" s="783">
        <v>0</v>
      </c>
    </row>
    <row r="45" spans="2:16" ht="15" customHeight="1" x14ac:dyDescent="0.3">
      <c r="B45" s="149"/>
      <c r="C45" s="150" t="s">
        <v>762</v>
      </c>
      <c r="D45" s="782">
        <v>157</v>
      </c>
      <c r="E45" s="782">
        <v>0</v>
      </c>
      <c r="F45" s="782">
        <v>0</v>
      </c>
      <c r="G45" s="782">
        <v>0</v>
      </c>
      <c r="H45" s="782">
        <v>0</v>
      </c>
      <c r="I45" s="782">
        <v>157</v>
      </c>
      <c r="J45" s="782">
        <v>11</v>
      </c>
      <c r="K45" s="782">
        <v>0</v>
      </c>
      <c r="L45" s="782">
        <v>0</v>
      </c>
      <c r="M45" s="782">
        <v>11</v>
      </c>
      <c r="N45" s="782">
        <v>137</v>
      </c>
      <c r="O45" s="783">
        <v>1.24E-2</v>
      </c>
      <c r="P45" s="783">
        <v>0</v>
      </c>
    </row>
    <row r="46" spans="2:16" ht="15" customHeight="1" x14ac:dyDescent="0.3">
      <c r="B46" s="149"/>
      <c r="C46" s="150" t="s">
        <v>763</v>
      </c>
      <c r="D46" s="782">
        <v>0</v>
      </c>
      <c r="E46" s="782">
        <v>0</v>
      </c>
      <c r="F46" s="782">
        <v>0</v>
      </c>
      <c r="G46" s="782">
        <v>0</v>
      </c>
      <c r="H46" s="782">
        <v>0</v>
      </c>
      <c r="I46" s="782">
        <v>0</v>
      </c>
      <c r="J46" s="782">
        <v>0</v>
      </c>
      <c r="K46" s="782">
        <v>0</v>
      </c>
      <c r="L46" s="782">
        <v>0</v>
      </c>
      <c r="M46" s="782">
        <v>0</v>
      </c>
      <c r="N46" s="782">
        <v>0</v>
      </c>
      <c r="O46" s="783">
        <v>0</v>
      </c>
      <c r="P46" s="783">
        <v>0</v>
      </c>
    </row>
    <row r="47" spans="2:16" ht="15" customHeight="1" x14ac:dyDescent="0.3">
      <c r="B47" s="149"/>
      <c r="C47" s="150" t="s">
        <v>764</v>
      </c>
      <c r="D47" s="782">
        <v>2</v>
      </c>
      <c r="E47" s="782">
        <v>0</v>
      </c>
      <c r="F47" s="782">
        <v>0</v>
      </c>
      <c r="G47" s="782">
        <v>0</v>
      </c>
      <c r="H47" s="782">
        <v>0</v>
      </c>
      <c r="I47" s="782">
        <v>2</v>
      </c>
      <c r="J47" s="782">
        <v>0</v>
      </c>
      <c r="K47" s="782">
        <v>0</v>
      </c>
      <c r="L47" s="782">
        <v>0</v>
      </c>
      <c r="M47" s="782">
        <v>0</v>
      </c>
      <c r="N47" s="782">
        <v>2</v>
      </c>
      <c r="O47" s="783">
        <v>2.0000000000000001E-4</v>
      </c>
      <c r="P47" s="783">
        <v>0</v>
      </c>
    </row>
    <row r="48" spans="2:16" ht="15" customHeight="1" x14ac:dyDescent="0.3">
      <c r="B48" s="149"/>
      <c r="C48" s="150" t="s">
        <v>765</v>
      </c>
      <c r="D48" s="782">
        <v>0</v>
      </c>
      <c r="E48" s="782">
        <v>0</v>
      </c>
      <c r="F48" s="782">
        <v>0</v>
      </c>
      <c r="G48" s="782">
        <v>0</v>
      </c>
      <c r="H48" s="782">
        <v>0</v>
      </c>
      <c r="I48" s="782">
        <v>0</v>
      </c>
      <c r="J48" s="782">
        <v>0</v>
      </c>
      <c r="K48" s="782">
        <v>0</v>
      </c>
      <c r="L48" s="782">
        <v>0</v>
      </c>
      <c r="M48" s="782">
        <v>0</v>
      </c>
      <c r="N48" s="782">
        <v>0</v>
      </c>
      <c r="O48" s="783">
        <v>0</v>
      </c>
      <c r="P48" s="783">
        <v>0</v>
      </c>
    </row>
    <row r="49" spans="2:16" ht="15" customHeight="1" x14ac:dyDescent="0.3">
      <c r="B49" s="149"/>
      <c r="C49" s="150" t="s">
        <v>766</v>
      </c>
      <c r="D49" s="782">
        <v>0</v>
      </c>
      <c r="E49" s="782">
        <v>0</v>
      </c>
      <c r="F49" s="782">
        <v>0</v>
      </c>
      <c r="G49" s="782">
        <v>0</v>
      </c>
      <c r="H49" s="782">
        <v>0</v>
      </c>
      <c r="I49" s="782">
        <v>0</v>
      </c>
      <c r="J49" s="782">
        <v>0</v>
      </c>
      <c r="K49" s="782">
        <v>0</v>
      </c>
      <c r="L49" s="782">
        <v>0</v>
      </c>
      <c r="M49" s="782">
        <v>0</v>
      </c>
      <c r="N49" s="782">
        <v>0</v>
      </c>
      <c r="O49" s="783">
        <v>0</v>
      </c>
      <c r="P49" s="783">
        <v>0</v>
      </c>
    </row>
    <row r="50" spans="2:16" ht="15" customHeight="1" x14ac:dyDescent="0.3">
      <c r="B50" s="149"/>
      <c r="C50" s="150" t="s">
        <v>767</v>
      </c>
      <c r="D50" s="782">
        <v>0</v>
      </c>
      <c r="E50" s="782">
        <v>0</v>
      </c>
      <c r="F50" s="782">
        <v>0</v>
      </c>
      <c r="G50" s="782">
        <v>0</v>
      </c>
      <c r="H50" s="782">
        <v>0</v>
      </c>
      <c r="I50" s="782">
        <v>0</v>
      </c>
      <c r="J50" s="782">
        <v>0</v>
      </c>
      <c r="K50" s="782">
        <v>0</v>
      </c>
      <c r="L50" s="782">
        <v>0</v>
      </c>
      <c r="M50" s="782">
        <v>0</v>
      </c>
      <c r="N50" s="782">
        <v>0</v>
      </c>
      <c r="O50" s="783">
        <v>0</v>
      </c>
      <c r="P50" s="783">
        <v>1.4999999999999999E-2</v>
      </c>
    </row>
    <row r="51" spans="2:16" ht="15" customHeight="1" x14ac:dyDescent="0.3">
      <c r="B51" s="149"/>
      <c r="C51" s="150" t="s">
        <v>768</v>
      </c>
      <c r="D51" s="782">
        <v>0</v>
      </c>
      <c r="E51" s="782">
        <v>0</v>
      </c>
      <c r="F51" s="782">
        <v>0</v>
      </c>
      <c r="G51" s="782">
        <v>0</v>
      </c>
      <c r="H51" s="782">
        <v>0</v>
      </c>
      <c r="I51" s="782">
        <v>0</v>
      </c>
      <c r="J51" s="782">
        <v>0</v>
      </c>
      <c r="K51" s="782">
        <v>0</v>
      </c>
      <c r="L51" s="782">
        <v>0</v>
      </c>
      <c r="M51" s="782">
        <v>0</v>
      </c>
      <c r="N51" s="782">
        <v>0</v>
      </c>
      <c r="O51" s="783">
        <v>0</v>
      </c>
      <c r="P51" s="783">
        <v>5.0000000000000001E-3</v>
      </c>
    </row>
    <row r="52" spans="2:16" ht="15" customHeight="1" x14ac:dyDescent="0.3">
      <c r="B52" s="149"/>
      <c r="C52" s="150" t="s">
        <v>769</v>
      </c>
      <c r="D52" s="782">
        <v>36</v>
      </c>
      <c r="E52" s="782">
        <v>2</v>
      </c>
      <c r="F52" s="782">
        <v>0</v>
      </c>
      <c r="G52" s="782">
        <v>0</v>
      </c>
      <c r="H52" s="782">
        <v>0</v>
      </c>
      <c r="I52" s="782">
        <v>38</v>
      </c>
      <c r="J52" s="782">
        <v>0</v>
      </c>
      <c r="K52" s="782">
        <v>0</v>
      </c>
      <c r="L52" s="782">
        <v>0</v>
      </c>
      <c r="M52" s="782">
        <v>0</v>
      </c>
      <c r="N52" s="782">
        <v>2</v>
      </c>
      <c r="O52" s="783">
        <v>2.0000000000000001E-4</v>
      </c>
      <c r="P52" s="783">
        <v>0</v>
      </c>
    </row>
    <row r="53" spans="2:16" ht="15" customHeight="1" x14ac:dyDescent="0.3">
      <c r="B53" s="149"/>
      <c r="C53" s="150" t="s">
        <v>770</v>
      </c>
      <c r="D53" s="782">
        <v>0</v>
      </c>
      <c r="E53" s="782">
        <v>0</v>
      </c>
      <c r="F53" s="782">
        <v>0</v>
      </c>
      <c r="G53" s="782">
        <v>0</v>
      </c>
      <c r="H53" s="782">
        <v>0</v>
      </c>
      <c r="I53" s="782">
        <v>0</v>
      </c>
      <c r="J53" s="782">
        <v>0</v>
      </c>
      <c r="K53" s="782">
        <v>0</v>
      </c>
      <c r="L53" s="782">
        <v>0</v>
      </c>
      <c r="M53" s="782">
        <v>0</v>
      </c>
      <c r="N53" s="782">
        <v>0</v>
      </c>
      <c r="O53" s="783">
        <v>0</v>
      </c>
      <c r="P53" s="783">
        <v>0</v>
      </c>
    </row>
    <row r="54" spans="2:16" ht="15" customHeight="1" x14ac:dyDescent="0.3">
      <c r="B54" s="149"/>
      <c r="C54" s="150" t="s">
        <v>771</v>
      </c>
      <c r="D54" s="782">
        <v>0</v>
      </c>
      <c r="E54" s="782">
        <v>0</v>
      </c>
      <c r="F54" s="782">
        <v>0</v>
      </c>
      <c r="G54" s="782">
        <v>0</v>
      </c>
      <c r="H54" s="782">
        <v>0</v>
      </c>
      <c r="I54" s="782">
        <v>0</v>
      </c>
      <c r="J54" s="782">
        <v>0</v>
      </c>
      <c r="K54" s="782">
        <v>0</v>
      </c>
      <c r="L54" s="782">
        <v>0</v>
      </c>
      <c r="M54" s="782">
        <v>0</v>
      </c>
      <c r="N54" s="782">
        <v>0</v>
      </c>
      <c r="O54" s="783">
        <v>0</v>
      </c>
      <c r="P54" s="783">
        <v>0.01</v>
      </c>
    </row>
    <row r="55" spans="2:16" ht="15" customHeight="1" x14ac:dyDescent="0.3">
      <c r="B55" s="149"/>
      <c r="C55" s="150" t="s">
        <v>772</v>
      </c>
      <c r="D55" s="782">
        <v>498</v>
      </c>
      <c r="E55" s="782">
        <v>62</v>
      </c>
      <c r="F55" s="782">
        <v>0</v>
      </c>
      <c r="G55" s="782">
        <v>0</v>
      </c>
      <c r="H55" s="782">
        <v>56</v>
      </c>
      <c r="I55" s="782">
        <v>616</v>
      </c>
      <c r="J55" s="782">
        <v>34</v>
      </c>
      <c r="K55" s="782">
        <v>0</v>
      </c>
      <c r="L55" s="782">
        <v>1</v>
      </c>
      <c r="M55" s="782">
        <v>34</v>
      </c>
      <c r="N55" s="782">
        <v>430</v>
      </c>
      <c r="O55" s="783">
        <v>3.8899999999999997E-2</v>
      </c>
      <c r="P55" s="783">
        <v>5.0000000000000001E-3</v>
      </c>
    </row>
    <row r="56" spans="2:16" ht="15" customHeight="1" x14ac:dyDescent="0.3">
      <c r="B56" s="149"/>
      <c r="C56" s="150" t="s">
        <v>773</v>
      </c>
      <c r="D56" s="782">
        <v>0</v>
      </c>
      <c r="E56" s="782">
        <v>0</v>
      </c>
      <c r="F56" s="782">
        <v>0</v>
      </c>
      <c r="G56" s="782">
        <v>0</v>
      </c>
      <c r="H56" s="782">
        <v>0</v>
      </c>
      <c r="I56" s="782">
        <v>0</v>
      </c>
      <c r="J56" s="782">
        <v>0</v>
      </c>
      <c r="K56" s="782">
        <v>0</v>
      </c>
      <c r="L56" s="782">
        <v>0</v>
      </c>
      <c r="M56" s="782">
        <v>0</v>
      </c>
      <c r="N56" s="782">
        <v>0</v>
      </c>
      <c r="O56" s="783">
        <v>0</v>
      </c>
      <c r="P56" s="783">
        <v>0</v>
      </c>
    </row>
    <row r="57" spans="2:16" ht="15" customHeight="1" x14ac:dyDescent="0.3">
      <c r="B57" s="149"/>
      <c r="C57" s="150" t="s">
        <v>774</v>
      </c>
      <c r="D57" s="782">
        <v>0</v>
      </c>
      <c r="E57" s="782">
        <v>0</v>
      </c>
      <c r="F57" s="782">
        <v>0</v>
      </c>
      <c r="G57" s="782">
        <v>0</v>
      </c>
      <c r="H57" s="782">
        <v>0</v>
      </c>
      <c r="I57" s="782">
        <v>0</v>
      </c>
      <c r="J57" s="782">
        <v>0</v>
      </c>
      <c r="K57" s="782">
        <v>0</v>
      </c>
      <c r="L57" s="782">
        <v>0</v>
      </c>
      <c r="M57" s="782">
        <v>0</v>
      </c>
      <c r="N57" s="782">
        <v>0</v>
      </c>
      <c r="O57" s="783">
        <v>0</v>
      </c>
      <c r="P57" s="783">
        <v>0</v>
      </c>
    </row>
    <row r="58" spans="2:16" ht="15" customHeight="1" x14ac:dyDescent="0.3">
      <c r="B58" s="149"/>
      <c r="C58" s="150" t="s">
        <v>775</v>
      </c>
      <c r="D58" s="782">
        <v>0</v>
      </c>
      <c r="E58" s="782">
        <v>0</v>
      </c>
      <c r="F58" s="782">
        <v>0</v>
      </c>
      <c r="G58" s="782">
        <v>0</v>
      </c>
      <c r="H58" s="782">
        <v>0</v>
      </c>
      <c r="I58" s="782">
        <v>0</v>
      </c>
      <c r="J58" s="782">
        <v>0</v>
      </c>
      <c r="K58" s="782">
        <v>0</v>
      </c>
      <c r="L58" s="782">
        <v>0</v>
      </c>
      <c r="M58" s="782">
        <v>0</v>
      </c>
      <c r="N58" s="782">
        <v>0</v>
      </c>
      <c r="O58" s="783">
        <v>0</v>
      </c>
      <c r="P58" s="783">
        <v>0</v>
      </c>
    </row>
    <row r="59" spans="2:16" ht="15" customHeight="1" x14ac:dyDescent="0.3">
      <c r="B59" s="149"/>
      <c r="C59" s="150" t="s">
        <v>776</v>
      </c>
      <c r="D59" s="782">
        <v>0</v>
      </c>
      <c r="E59" s="782">
        <v>0</v>
      </c>
      <c r="F59" s="782">
        <v>0</v>
      </c>
      <c r="G59" s="782">
        <v>0</v>
      </c>
      <c r="H59" s="782">
        <v>0</v>
      </c>
      <c r="I59" s="782">
        <v>0</v>
      </c>
      <c r="J59" s="782">
        <v>0</v>
      </c>
      <c r="K59" s="782">
        <v>0</v>
      </c>
      <c r="L59" s="782">
        <v>0</v>
      </c>
      <c r="M59" s="782">
        <v>0</v>
      </c>
      <c r="N59" s="782">
        <v>0</v>
      </c>
      <c r="O59" s="783">
        <v>0</v>
      </c>
      <c r="P59" s="783">
        <v>0</v>
      </c>
    </row>
    <row r="60" spans="2:16" ht="15" customHeight="1" x14ac:dyDescent="0.3">
      <c r="B60" s="149"/>
      <c r="C60" s="150" t="s">
        <v>777</v>
      </c>
      <c r="D60" s="782">
        <v>0</v>
      </c>
      <c r="E60" s="782">
        <v>0</v>
      </c>
      <c r="F60" s="782">
        <v>0</v>
      </c>
      <c r="G60" s="782">
        <v>0</v>
      </c>
      <c r="H60" s="782">
        <v>0</v>
      </c>
      <c r="I60" s="782">
        <v>0</v>
      </c>
      <c r="J60" s="782">
        <v>0</v>
      </c>
      <c r="K60" s="782">
        <v>0</v>
      </c>
      <c r="L60" s="782">
        <v>0</v>
      </c>
      <c r="M60" s="782">
        <v>0</v>
      </c>
      <c r="N60" s="782">
        <v>1</v>
      </c>
      <c r="O60" s="783">
        <v>0</v>
      </c>
      <c r="P60" s="783">
        <v>0</v>
      </c>
    </row>
    <row r="61" spans="2:16" ht="15" customHeight="1" x14ac:dyDescent="0.3">
      <c r="B61" s="149"/>
      <c r="C61" s="150" t="s">
        <v>778</v>
      </c>
      <c r="D61" s="782">
        <v>0</v>
      </c>
      <c r="E61" s="782">
        <v>0</v>
      </c>
      <c r="F61" s="782">
        <v>0</v>
      </c>
      <c r="G61" s="782">
        <v>0</v>
      </c>
      <c r="H61" s="782">
        <v>0</v>
      </c>
      <c r="I61" s="782">
        <v>0</v>
      </c>
      <c r="J61" s="782">
        <v>0</v>
      </c>
      <c r="K61" s="782">
        <v>0</v>
      </c>
      <c r="L61" s="782">
        <v>0</v>
      </c>
      <c r="M61" s="782">
        <v>0</v>
      </c>
      <c r="N61" s="782">
        <v>0</v>
      </c>
      <c r="O61" s="783">
        <v>0</v>
      </c>
      <c r="P61" s="783">
        <v>0</v>
      </c>
    </row>
    <row r="62" spans="2:16" ht="15" customHeight="1" x14ac:dyDescent="0.3">
      <c r="B62" s="149"/>
      <c r="C62" s="150" t="s">
        <v>779</v>
      </c>
      <c r="D62" s="782">
        <v>0</v>
      </c>
      <c r="E62" s="782">
        <v>0</v>
      </c>
      <c r="F62" s="782">
        <v>0</v>
      </c>
      <c r="G62" s="782">
        <v>0</v>
      </c>
      <c r="H62" s="782">
        <v>0</v>
      </c>
      <c r="I62" s="782">
        <v>0</v>
      </c>
      <c r="J62" s="782">
        <v>0</v>
      </c>
      <c r="K62" s="782">
        <v>0</v>
      </c>
      <c r="L62" s="782">
        <v>0</v>
      </c>
      <c r="M62" s="782">
        <v>0</v>
      </c>
      <c r="N62" s="782">
        <v>0</v>
      </c>
      <c r="O62" s="783">
        <v>0</v>
      </c>
      <c r="P62" s="783">
        <v>0</v>
      </c>
    </row>
    <row r="63" spans="2:16" ht="15" customHeight="1" x14ac:dyDescent="0.3">
      <c r="B63" s="149"/>
      <c r="C63" s="150" t="s">
        <v>780</v>
      </c>
      <c r="D63" s="782">
        <v>0</v>
      </c>
      <c r="E63" s="782">
        <v>0</v>
      </c>
      <c r="F63" s="782">
        <v>0</v>
      </c>
      <c r="G63" s="782">
        <v>0</v>
      </c>
      <c r="H63" s="782">
        <v>0</v>
      </c>
      <c r="I63" s="782">
        <v>0</v>
      </c>
      <c r="J63" s="782">
        <v>0</v>
      </c>
      <c r="K63" s="782">
        <v>0</v>
      </c>
      <c r="L63" s="782">
        <v>0</v>
      </c>
      <c r="M63" s="782">
        <v>0</v>
      </c>
      <c r="N63" s="782">
        <v>0</v>
      </c>
      <c r="O63" s="783">
        <v>0</v>
      </c>
      <c r="P63" s="783">
        <v>0</v>
      </c>
    </row>
    <row r="64" spans="2:16" ht="15" customHeight="1" x14ac:dyDescent="0.3">
      <c r="B64" s="149"/>
      <c r="C64" s="150" t="s">
        <v>781</v>
      </c>
      <c r="D64" s="782">
        <v>0</v>
      </c>
      <c r="E64" s="782">
        <v>0</v>
      </c>
      <c r="F64" s="782">
        <v>0</v>
      </c>
      <c r="G64" s="782">
        <v>0</v>
      </c>
      <c r="H64" s="782">
        <v>0</v>
      </c>
      <c r="I64" s="782">
        <v>0</v>
      </c>
      <c r="J64" s="782">
        <v>0</v>
      </c>
      <c r="K64" s="782">
        <v>0</v>
      </c>
      <c r="L64" s="782">
        <v>0</v>
      </c>
      <c r="M64" s="782">
        <v>0</v>
      </c>
      <c r="N64" s="782">
        <v>0</v>
      </c>
      <c r="O64" s="783">
        <v>0</v>
      </c>
      <c r="P64" s="783">
        <v>0</v>
      </c>
    </row>
    <row r="65" spans="2:16" ht="15" customHeight="1" x14ac:dyDescent="0.3">
      <c r="B65" s="149"/>
      <c r="C65" s="150" t="s">
        <v>782</v>
      </c>
      <c r="D65" s="782">
        <v>2473</v>
      </c>
      <c r="E65" s="782">
        <v>127</v>
      </c>
      <c r="F65" s="782">
        <v>0</v>
      </c>
      <c r="G65" s="782">
        <v>0</v>
      </c>
      <c r="H65" s="782">
        <v>0</v>
      </c>
      <c r="I65" s="782">
        <v>2600</v>
      </c>
      <c r="J65" s="782">
        <v>99</v>
      </c>
      <c r="K65" s="782">
        <v>0</v>
      </c>
      <c r="L65" s="782">
        <v>0</v>
      </c>
      <c r="M65" s="782">
        <v>99</v>
      </c>
      <c r="N65" s="782">
        <v>1234</v>
      </c>
      <c r="O65" s="783">
        <v>0.1116</v>
      </c>
      <c r="P65" s="783">
        <v>0.02</v>
      </c>
    </row>
    <row r="66" spans="2:16" ht="15" customHeight="1" x14ac:dyDescent="0.3">
      <c r="B66" s="149"/>
      <c r="C66" s="150" t="s">
        <v>783</v>
      </c>
      <c r="D66" s="782">
        <v>7</v>
      </c>
      <c r="E66" s="782">
        <v>0</v>
      </c>
      <c r="F66" s="782">
        <v>0</v>
      </c>
      <c r="G66" s="782">
        <v>0</v>
      </c>
      <c r="H66" s="782">
        <v>0</v>
      </c>
      <c r="I66" s="782">
        <v>7</v>
      </c>
      <c r="J66" s="782">
        <v>0</v>
      </c>
      <c r="K66" s="782">
        <v>0</v>
      </c>
      <c r="L66" s="782">
        <v>0</v>
      </c>
      <c r="M66" s="782">
        <v>0</v>
      </c>
      <c r="N66" s="782">
        <v>0</v>
      </c>
      <c r="O66" s="783">
        <v>0</v>
      </c>
      <c r="P66" s="783">
        <v>0</v>
      </c>
    </row>
    <row r="67" spans="2:16" ht="15" customHeight="1" x14ac:dyDescent="0.3">
      <c r="B67" s="149"/>
      <c r="C67" s="150" t="s">
        <v>784</v>
      </c>
      <c r="D67" s="782">
        <v>0</v>
      </c>
      <c r="E67" s="782">
        <v>0</v>
      </c>
      <c r="F67" s="782">
        <v>0</v>
      </c>
      <c r="G67" s="782">
        <v>0</v>
      </c>
      <c r="H67" s="782">
        <v>0</v>
      </c>
      <c r="I67" s="782">
        <v>0</v>
      </c>
      <c r="J67" s="782">
        <v>0</v>
      </c>
      <c r="K67" s="782">
        <v>0</v>
      </c>
      <c r="L67" s="782">
        <v>0</v>
      </c>
      <c r="M67" s="782">
        <v>0</v>
      </c>
      <c r="N67" s="782">
        <v>0</v>
      </c>
      <c r="O67" s="783">
        <v>0</v>
      </c>
      <c r="P67" s="783">
        <v>2.5000000000000001E-2</v>
      </c>
    </row>
    <row r="68" spans="2:16" ht="15" customHeight="1" x14ac:dyDescent="0.3">
      <c r="B68" s="149"/>
      <c r="C68" s="150" t="s">
        <v>785</v>
      </c>
      <c r="D68" s="782">
        <v>0</v>
      </c>
      <c r="E68" s="782">
        <v>0</v>
      </c>
      <c r="F68" s="782">
        <v>0</v>
      </c>
      <c r="G68" s="782">
        <v>0</v>
      </c>
      <c r="H68" s="782">
        <v>0</v>
      </c>
      <c r="I68" s="782">
        <v>0</v>
      </c>
      <c r="J68" s="782">
        <v>0</v>
      </c>
      <c r="K68" s="782">
        <v>0</v>
      </c>
      <c r="L68" s="782">
        <v>0</v>
      </c>
      <c r="M68" s="782">
        <v>0</v>
      </c>
      <c r="N68" s="782">
        <v>0</v>
      </c>
      <c r="O68" s="783">
        <v>0</v>
      </c>
      <c r="P68" s="783">
        <v>0</v>
      </c>
    </row>
    <row r="69" spans="2:16" ht="15" customHeight="1" x14ac:dyDescent="0.3">
      <c r="B69" s="149"/>
      <c r="C69" s="150" t="s">
        <v>786</v>
      </c>
      <c r="D69" s="782">
        <v>67</v>
      </c>
      <c r="E69" s="782">
        <v>72</v>
      </c>
      <c r="F69" s="782">
        <v>0</v>
      </c>
      <c r="G69" s="782">
        <v>0</v>
      </c>
      <c r="H69" s="782">
        <v>0</v>
      </c>
      <c r="I69" s="782">
        <v>138</v>
      </c>
      <c r="J69" s="782">
        <v>9</v>
      </c>
      <c r="K69" s="782">
        <v>0</v>
      </c>
      <c r="L69" s="782">
        <v>0</v>
      </c>
      <c r="M69" s="782">
        <v>9</v>
      </c>
      <c r="N69" s="782">
        <v>109</v>
      </c>
      <c r="O69" s="783">
        <v>9.9000000000000008E-3</v>
      </c>
      <c r="P69" s="783">
        <v>0</v>
      </c>
    </row>
    <row r="70" spans="2:16" ht="15" customHeight="1" x14ac:dyDescent="0.3">
      <c r="B70" s="149"/>
      <c r="C70" s="150" t="s">
        <v>787</v>
      </c>
      <c r="D70" s="782">
        <v>0</v>
      </c>
      <c r="E70" s="782">
        <v>0</v>
      </c>
      <c r="F70" s="782">
        <v>0</v>
      </c>
      <c r="G70" s="782">
        <v>0</v>
      </c>
      <c r="H70" s="782">
        <v>0</v>
      </c>
      <c r="I70" s="782">
        <v>0</v>
      </c>
      <c r="J70" s="782">
        <v>0</v>
      </c>
      <c r="K70" s="782">
        <v>0</v>
      </c>
      <c r="L70" s="782">
        <v>0</v>
      </c>
      <c r="M70" s="782">
        <v>0</v>
      </c>
      <c r="N70" s="782">
        <v>0</v>
      </c>
      <c r="O70" s="783">
        <v>0</v>
      </c>
      <c r="P70" s="783">
        <v>0</v>
      </c>
    </row>
    <row r="71" spans="2:16" ht="15" customHeight="1" x14ac:dyDescent="0.3">
      <c r="B71" s="149"/>
      <c r="C71" s="150" t="s">
        <v>788</v>
      </c>
      <c r="D71" s="782">
        <v>0</v>
      </c>
      <c r="E71" s="782">
        <v>0</v>
      </c>
      <c r="F71" s="782">
        <v>0</v>
      </c>
      <c r="G71" s="782">
        <v>0</v>
      </c>
      <c r="H71" s="782">
        <v>0</v>
      </c>
      <c r="I71" s="782">
        <v>0</v>
      </c>
      <c r="J71" s="782">
        <v>0</v>
      </c>
      <c r="K71" s="782">
        <v>0</v>
      </c>
      <c r="L71" s="782">
        <v>0</v>
      </c>
      <c r="M71" s="782">
        <v>0</v>
      </c>
      <c r="N71" s="782">
        <v>0</v>
      </c>
      <c r="O71" s="783">
        <v>0</v>
      </c>
      <c r="P71" s="783">
        <v>0</v>
      </c>
    </row>
    <row r="72" spans="2:16" ht="15" customHeight="1" x14ac:dyDescent="0.3">
      <c r="B72" s="149"/>
      <c r="C72" s="150" t="s">
        <v>789</v>
      </c>
      <c r="D72" s="782">
        <v>0</v>
      </c>
      <c r="E72" s="782">
        <v>0</v>
      </c>
      <c r="F72" s="782">
        <v>0</v>
      </c>
      <c r="G72" s="782">
        <v>0</v>
      </c>
      <c r="H72" s="782">
        <v>0</v>
      </c>
      <c r="I72" s="782">
        <v>0</v>
      </c>
      <c r="J72" s="782">
        <v>0</v>
      </c>
      <c r="K72" s="782">
        <v>0</v>
      </c>
      <c r="L72" s="782">
        <v>0</v>
      </c>
      <c r="M72" s="782">
        <v>0</v>
      </c>
      <c r="N72" s="782">
        <v>0</v>
      </c>
      <c r="O72" s="783">
        <v>0</v>
      </c>
      <c r="P72" s="783">
        <v>0</v>
      </c>
    </row>
    <row r="73" spans="2:16" ht="15" customHeight="1" x14ac:dyDescent="0.3">
      <c r="B73" s="149"/>
      <c r="C73" s="150" t="s">
        <v>790</v>
      </c>
      <c r="D73" s="782">
        <v>0</v>
      </c>
      <c r="E73" s="782">
        <v>0</v>
      </c>
      <c r="F73" s="782">
        <v>0</v>
      </c>
      <c r="G73" s="782">
        <v>0</v>
      </c>
      <c r="H73" s="782">
        <v>0</v>
      </c>
      <c r="I73" s="782">
        <v>0</v>
      </c>
      <c r="J73" s="782">
        <v>0</v>
      </c>
      <c r="K73" s="782">
        <v>0</v>
      </c>
      <c r="L73" s="782">
        <v>0</v>
      </c>
      <c r="M73" s="782">
        <v>0</v>
      </c>
      <c r="N73" s="782">
        <v>0</v>
      </c>
      <c r="O73" s="783">
        <v>0</v>
      </c>
      <c r="P73" s="783">
        <v>0</v>
      </c>
    </row>
    <row r="74" spans="2:16" ht="15" customHeight="1" x14ac:dyDescent="0.3">
      <c r="B74" s="149"/>
      <c r="C74" s="150" t="s">
        <v>791</v>
      </c>
      <c r="D74" s="782">
        <v>0</v>
      </c>
      <c r="E74" s="782">
        <v>20</v>
      </c>
      <c r="F74" s="782">
        <v>0</v>
      </c>
      <c r="G74" s="782">
        <v>0</v>
      </c>
      <c r="H74" s="782">
        <v>0</v>
      </c>
      <c r="I74" s="782">
        <v>20</v>
      </c>
      <c r="J74" s="782">
        <v>0</v>
      </c>
      <c r="K74" s="782">
        <v>0</v>
      </c>
      <c r="L74" s="782">
        <v>0</v>
      </c>
      <c r="M74" s="782">
        <v>0</v>
      </c>
      <c r="N74" s="782">
        <v>3</v>
      </c>
      <c r="O74" s="783">
        <v>2.0000000000000001E-4</v>
      </c>
      <c r="P74" s="783">
        <v>0</v>
      </c>
    </row>
    <row r="75" spans="2:16" ht="15" customHeight="1" x14ac:dyDescent="0.3">
      <c r="B75" s="149"/>
      <c r="C75" s="150" t="s">
        <v>792</v>
      </c>
      <c r="D75" s="782">
        <v>13</v>
      </c>
      <c r="E75" s="782">
        <v>87</v>
      </c>
      <c r="F75" s="782">
        <v>0</v>
      </c>
      <c r="G75" s="782">
        <v>0</v>
      </c>
      <c r="H75" s="782">
        <v>0</v>
      </c>
      <c r="I75" s="782">
        <v>101</v>
      </c>
      <c r="J75" s="782">
        <v>5</v>
      </c>
      <c r="K75" s="782">
        <v>0</v>
      </c>
      <c r="L75" s="782">
        <v>0</v>
      </c>
      <c r="M75" s="782">
        <v>5</v>
      </c>
      <c r="N75" s="782">
        <v>61</v>
      </c>
      <c r="O75" s="783">
        <v>5.5999999999999999E-3</v>
      </c>
      <c r="P75" s="783">
        <v>0</v>
      </c>
    </row>
    <row r="76" spans="2:16" ht="15" customHeight="1" x14ac:dyDescent="0.3">
      <c r="B76" s="149"/>
      <c r="C76" s="150" t="s">
        <v>793</v>
      </c>
      <c r="D76" s="782">
        <v>0</v>
      </c>
      <c r="E76" s="782">
        <v>0</v>
      </c>
      <c r="F76" s="782">
        <v>0</v>
      </c>
      <c r="G76" s="782">
        <v>0</v>
      </c>
      <c r="H76" s="782">
        <v>0</v>
      </c>
      <c r="I76" s="782">
        <v>0</v>
      </c>
      <c r="J76" s="782">
        <v>0</v>
      </c>
      <c r="K76" s="782">
        <v>0</v>
      </c>
      <c r="L76" s="782">
        <v>0</v>
      </c>
      <c r="M76" s="782">
        <v>0</v>
      </c>
      <c r="N76" s="782">
        <v>0</v>
      </c>
      <c r="O76" s="783">
        <v>0</v>
      </c>
      <c r="P76" s="783">
        <v>0.01</v>
      </c>
    </row>
    <row r="77" spans="2:16" ht="15" customHeight="1" x14ac:dyDescent="0.3">
      <c r="B77" s="149"/>
      <c r="C77" s="150" t="s">
        <v>794</v>
      </c>
      <c r="D77" s="782">
        <v>0</v>
      </c>
      <c r="E77" s="782">
        <v>3</v>
      </c>
      <c r="F77" s="782">
        <v>0</v>
      </c>
      <c r="G77" s="782">
        <v>0</v>
      </c>
      <c r="H77" s="782">
        <v>0</v>
      </c>
      <c r="I77" s="782">
        <v>3</v>
      </c>
      <c r="J77" s="782">
        <v>0</v>
      </c>
      <c r="K77" s="782">
        <v>0</v>
      </c>
      <c r="L77" s="782">
        <v>0</v>
      </c>
      <c r="M77" s="782">
        <v>0</v>
      </c>
      <c r="N77" s="782">
        <v>2</v>
      </c>
      <c r="O77" s="783">
        <v>2.0000000000000001E-4</v>
      </c>
      <c r="P77" s="783">
        <v>0.01</v>
      </c>
    </row>
    <row r="78" spans="2:16" ht="15" customHeight="1" x14ac:dyDescent="0.3">
      <c r="B78" s="149"/>
      <c r="C78" s="150" t="s">
        <v>795</v>
      </c>
      <c r="D78" s="782">
        <v>0</v>
      </c>
      <c r="E78" s="782">
        <v>0</v>
      </c>
      <c r="F78" s="782">
        <v>0</v>
      </c>
      <c r="G78" s="782">
        <v>0</v>
      </c>
      <c r="H78" s="782">
        <v>0</v>
      </c>
      <c r="I78" s="782">
        <v>0</v>
      </c>
      <c r="J78" s="782">
        <v>0</v>
      </c>
      <c r="K78" s="782">
        <v>0</v>
      </c>
      <c r="L78" s="782">
        <v>0</v>
      </c>
      <c r="M78" s="782">
        <v>0</v>
      </c>
      <c r="N78" s="782">
        <v>0</v>
      </c>
      <c r="O78" s="783">
        <v>0</v>
      </c>
      <c r="P78" s="783">
        <v>0</v>
      </c>
    </row>
    <row r="79" spans="2:16" ht="15" customHeight="1" x14ac:dyDescent="0.3">
      <c r="B79" s="149"/>
      <c r="C79" s="150" t="s">
        <v>796</v>
      </c>
      <c r="D79" s="782">
        <v>90</v>
      </c>
      <c r="E79" s="782">
        <v>0</v>
      </c>
      <c r="F79" s="782">
        <v>0</v>
      </c>
      <c r="G79" s="782">
        <v>0</v>
      </c>
      <c r="H79" s="782">
        <v>0</v>
      </c>
      <c r="I79" s="782">
        <v>90</v>
      </c>
      <c r="J79" s="782">
        <v>0</v>
      </c>
      <c r="K79" s="782">
        <v>0</v>
      </c>
      <c r="L79" s="782">
        <v>0</v>
      </c>
      <c r="M79" s="782">
        <v>0</v>
      </c>
      <c r="N79" s="782">
        <v>0</v>
      </c>
      <c r="O79" s="783">
        <v>0</v>
      </c>
      <c r="P79" s="783">
        <v>0</v>
      </c>
    </row>
    <row r="80" spans="2:16" ht="15" customHeight="1" x14ac:dyDescent="0.3">
      <c r="B80" s="149"/>
      <c r="C80" s="150" t="s">
        <v>797</v>
      </c>
      <c r="D80" s="782">
        <v>0</v>
      </c>
      <c r="E80" s="782">
        <v>0</v>
      </c>
      <c r="F80" s="782">
        <v>0</v>
      </c>
      <c r="G80" s="782">
        <v>0</v>
      </c>
      <c r="H80" s="782">
        <v>0</v>
      </c>
      <c r="I80" s="782">
        <v>0</v>
      </c>
      <c r="J80" s="782">
        <v>0</v>
      </c>
      <c r="K80" s="782">
        <v>0</v>
      </c>
      <c r="L80" s="782">
        <v>0</v>
      </c>
      <c r="M80" s="782">
        <v>0</v>
      </c>
      <c r="N80" s="782">
        <v>0</v>
      </c>
      <c r="O80" s="783">
        <v>0</v>
      </c>
      <c r="P80" s="783">
        <v>0.02</v>
      </c>
    </row>
    <row r="81" spans="2:16" ht="15" customHeight="1" x14ac:dyDescent="0.3">
      <c r="B81" s="149"/>
      <c r="C81" s="150" t="s">
        <v>798</v>
      </c>
      <c r="D81" s="782">
        <v>8</v>
      </c>
      <c r="E81" s="782">
        <v>37</v>
      </c>
      <c r="F81" s="782">
        <v>0</v>
      </c>
      <c r="G81" s="782">
        <v>0</v>
      </c>
      <c r="H81" s="782">
        <v>0</v>
      </c>
      <c r="I81" s="782">
        <v>46</v>
      </c>
      <c r="J81" s="782">
        <v>2</v>
      </c>
      <c r="K81" s="782">
        <v>0</v>
      </c>
      <c r="L81" s="782">
        <v>0</v>
      </c>
      <c r="M81" s="782">
        <v>2</v>
      </c>
      <c r="N81" s="782">
        <v>23</v>
      </c>
      <c r="O81" s="783">
        <v>2E-3</v>
      </c>
      <c r="P81" s="783">
        <v>0</v>
      </c>
    </row>
    <row r="82" spans="2:16" ht="15" customHeight="1" x14ac:dyDescent="0.3">
      <c r="B82" s="149"/>
      <c r="C82" s="150" t="s">
        <v>799</v>
      </c>
      <c r="D82" s="782">
        <v>0</v>
      </c>
      <c r="E82" s="782">
        <v>0</v>
      </c>
      <c r="F82" s="782">
        <v>0</v>
      </c>
      <c r="G82" s="782">
        <v>0</v>
      </c>
      <c r="H82" s="782">
        <v>0</v>
      </c>
      <c r="I82" s="782">
        <v>0</v>
      </c>
      <c r="J82" s="782">
        <v>0</v>
      </c>
      <c r="K82" s="782">
        <v>0</v>
      </c>
      <c r="L82" s="782">
        <v>0</v>
      </c>
      <c r="M82" s="782">
        <v>0</v>
      </c>
      <c r="N82" s="782">
        <v>0</v>
      </c>
      <c r="O82" s="783">
        <v>0</v>
      </c>
      <c r="P82" s="783">
        <v>0</v>
      </c>
    </row>
    <row r="83" spans="2:16" ht="15" customHeight="1" x14ac:dyDescent="0.3">
      <c r="B83" s="149"/>
      <c r="C83" s="150" t="s">
        <v>800</v>
      </c>
      <c r="D83" s="782">
        <v>0</v>
      </c>
      <c r="E83" s="782">
        <v>0</v>
      </c>
      <c r="F83" s="782">
        <v>0</v>
      </c>
      <c r="G83" s="782">
        <v>0</v>
      </c>
      <c r="H83" s="782">
        <v>0</v>
      </c>
      <c r="I83" s="782">
        <v>0</v>
      </c>
      <c r="J83" s="782">
        <v>0</v>
      </c>
      <c r="K83" s="782">
        <v>0</v>
      </c>
      <c r="L83" s="782">
        <v>0</v>
      </c>
      <c r="M83" s="782">
        <v>0</v>
      </c>
      <c r="N83" s="782">
        <v>0</v>
      </c>
      <c r="O83" s="783">
        <v>0</v>
      </c>
      <c r="P83" s="783">
        <v>0</v>
      </c>
    </row>
    <row r="84" spans="2:16" ht="15" customHeight="1" x14ac:dyDescent="0.3">
      <c r="B84" s="149"/>
      <c r="C84" s="150" t="s">
        <v>801</v>
      </c>
      <c r="D84" s="782">
        <v>0</v>
      </c>
      <c r="E84" s="782">
        <v>0</v>
      </c>
      <c r="F84" s="782">
        <v>0</v>
      </c>
      <c r="G84" s="782">
        <v>0</v>
      </c>
      <c r="H84" s="782">
        <v>0</v>
      </c>
      <c r="I84" s="782">
        <v>0</v>
      </c>
      <c r="J84" s="782">
        <v>0</v>
      </c>
      <c r="K84" s="782">
        <v>0</v>
      </c>
      <c r="L84" s="782">
        <v>0</v>
      </c>
      <c r="M84" s="782">
        <v>0</v>
      </c>
      <c r="N84" s="782">
        <v>0</v>
      </c>
      <c r="O84" s="783">
        <v>0</v>
      </c>
      <c r="P84" s="783">
        <v>1.4999999999999999E-2</v>
      </c>
    </row>
    <row r="85" spans="2:16" ht="15" customHeight="1" x14ac:dyDescent="0.3">
      <c r="B85" s="149"/>
      <c r="C85" s="150" t="s">
        <v>802</v>
      </c>
      <c r="D85" s="782">
        <v>0</v>
      </c>
      <c r="E85" s="782">
        <v>0</v>
      </c>
      <c r="F85" s="782">
        <v>0</v>
      </c>
      <c r="G85" s="782">
        <v>0</v>
      </c>
      <c r="H85" s="782">
        <v>0</v>
      </c>
      <c r="I85" s="782">
        <v>0</v>
      </c>
      <c r="J85" s="782">
        <v>0</v>
      </c>
      <c r="K85" s="782">
        <v>0</v>
      </c>
      <c r="L85" s="782">
        <v>0</v>
      </c>
      <c r="M85" s="782">
        <v>0</v>
      </c>
      <c r="N85" s="782">
        <v>0</v>
      </c>
      <c r="O85" s="783">
        <v>0</v>
      </c>
      <c r="P85" s="783">
        <v>5.0000000000000001E-3</v>
      </c>
    </row>
    <row r="86" spans="2:16" ht="15" customHeight="1" x14ac:dyDescent="0.3">
      <c r="B86" s="149"/>
      <c r="C86" s="150" t="s">
        <v>803</v>
      </c>
      <c r="D86" s="782">
        <v>193</v>
      </c>
      <c r="E86" s="782">
        <v>106</v>
      </c>
      <c r="F86" s="782">
        <v>0</v>
      </c>
      <c r="G86" s="782">
        <v>0</v>
      </c>
      <c r="H86" s="782">
        <v>0</v>
      </c>
      <c r="I86" s="782">
        <v>299</v>
      </c>
      <c r="J86" s="782">
        <v>18</v>
      </c>
      <c r="K86" s="782">
        <v>0</v>
      </c>
      <c r="L86" s="782">
        <v>0</v>
      </c>
      <c r="M86" s="782">
        <v>18</v>
      </c>
      <c r="N86" s="782">
        <v>226</v>
      </c>
      <c r="O86" s="783">
        <v>2.0500000000000001E-2</v>
      </c>
      <c r="P86" s="783">
        <v>0</v>
      </c>
    </row>
    <row r="87" spans="2:16" ht="15" customHeight="1" x14ac:dyDescent="0.3">
      <c r="B87" s="149"/>
      <c r="C87" s="150" t="s">
        <v>804</v>
      </c>
      <c r="D87" s="782">
        <v>0</v>
      </c>
      <c r="E87" s="782">
        <v>0</v>
      </c>
      <c r="F87" s="782">
        <v>0</v>
      </c>
      <c r="G87" s="782">
        <v>0</v>
      </c>
      <c r="H87" s="782">
        <v>0</v>
      </c>
      <c r="I87" s="782">
        <v>0</v>
      </c>
      <c r="J87" s="782">
        <v>0</v>
      </c>
      <c r="K87" s="782">
        <v>0</v>
      </c>
      <c r="L87" s="782">
        <v>0</v>
      </c>
      <c r="M87" s="782">
        <v>0</v>
      </c>
      <c r="N87" s="782">
        <v>0</v>
      </c>
      <c r="O87" s="783">
        <v>0</v>
      </c>
      <c r="P87" s="783">
        <v>0</v>
      </c>
    </row>
    <row r="88" spans="2:16" ht="15" customHeight="1" x14ac:dyDescent="0.3">
      <c r="B88" s="149"/>
      <c r="C88" s="150" t="s">
        <v>805</v>
      </c>
      <c r="D88" s="782">
        <v>0</v>
      </c>
      <c r="E88" s="782">
        <v>0</v>
      </c>
      <c r="F88" s="782">
        <v>0</v>
      </c>
      <c r="G88" s="782">
        <v>0</v>
      </c>
      <c r="H88" s="782">
        <v>0</v>
      </c>
      <c r="I88" s="782">
        <v>0</v>
      </c>
      <c r="J88" s="782">
        <v>0</v>
      </c>
      <c r="K88" s="782">
        <v>0</v>
      </c>
      <c r="L88" s="782">
        <v>0</v>
      </c>
      <c r="M88" s="782">
        <v>0</v>
      </c>
      <c r="N88" s="782">
        <v>0</v>
      </c>
      <c r="O88" s="783">
        <v>0</v>
      </c>
      <c r="P88" s="783">
        <v>0</v>
      </c>
    </row>
    <row r="89" spans="2:16" ht="15" customHeight="1" x14ac:dyDescent="0.3">
      <c r="B89" s="149"/>
      <c r="C89" s="150" t="s">
        <v>806</v>
      </c>
      <c r="D89" s="782">
        <v>0</v>
      </c>
      <c r="E89" s="782">
        <v>0</v>
      </c>
      <c r="F89" s="782">
        <v>0</v>
      </c>
      <c r="G89" s="782">
        <v>0</v>
      </c>
      <c r="H89" s="782">
        <v>0</v>
      </c>
      <c r="I89" s="782">
        <v>0</v>
      </c>
      <c r="J89" s="782">
        <v>0</v>
      </c>
      <c r="K89" s="782">
        <v>0</v>
      </c>
      <c r="L89" s="782">
        <v>0</v>
      </c>
      <c r="M89" s="782">
        <v>0</v>
      </c>
      <c r="N89" s="782">
        <v>0</v>
      </c>
      <c r="O89" s="783">
        <v>0</v>
      </c>
      <c r="P89" s="783">
        <v>0</v>
      </c>
    </row>
    <row r="90" spans="2:16" ht="15" customHeight="1" x14ac:dyDescent="0.3">
      <c r="B90" s="149"/>
      <c r="C90" s="150" t="s">
        <v>807</v>
      </c>
      <c r="D90" s="782">
        <v>2</v>
      </c>
      <c r="E90" s="782">
        <v>2</v>
      </c>
      <c r="F90" s="782">
        <v>0</v>
      </c>
      <c r="G90" s="782">
        <v>0</v>
      </c>
      <c r="H90" s="782">
        <v>0</v>
      </c>
      <c r="I90" s="782">
        <v>4</v>
      </c>
      <c r="J90" s="782">
        <v>0</v>
      </c>
      <c r="K90" s="782">
        <v>0</v>
      </c>
      <c r="L90" s="782">
        <v>0</v>
      </c>
      <c r="M90" s="782">
        <v>0</v>
      </c>
      <c r="N90" s="782">
        <v>3</v>
      </c>
      <c r="O90" s="783">
        <v>2.0000000000000001E-4</v>
      </c>
      <c r="P90" s="783">
        <v>1.2500000000000001E-2</v>
      </c>
    </row>
    <row r="91" spans="2:16" ht="15" customHeight="1" x14ac:dyDescent="0.3">
      <c r="B91" s="149"/>
      <c r="C91" s="150" t="s">
        <v>808</v>
      </c>
      <c r="D91" s="782">
        <v>0</v>
      </c>
      <c r="E91" s="782">
        <v>0</v>
      </c>
      <c r="F91" s="782">
        <v>0</v>
      </c>
      <c r="G91" s="782">
        <v>0</v>
      </c>
      <c r="H91" s="782">
        <v>0</v>
      </c>
      <c r="I91" s="782">
        <v>0</v>
      </c>
      <c r="J91" s="782">
        <v>0</v>
      </c>
      <c r="K91" s="782">
        <v>0</v>
      </c>
      <c r="L91" s="782">
        <v>0</v>
      </c>
      <c r="M91" s="782">
        <v>0</v>
      </c>
      <c r="N91" s="782">
        <v>0</v>
      </c>
      <c r="O91" s="783">
        <v>0</v>
      </c>
      <c r="P91" s="783">
        <v>0</v>
      </c>
    </row>
    <row r="92" spans="2:16" ht="15" customHeight="1" x14ac:dyDescent="0.3">
      <c r="B92" s="149"/>
      <c r="C92" s="150" t="s">
        <v>809</v>
      </c>
      <c r="D92" s="782">
        <v>0</v>
      </c>
      <c r="E92" s="782">
        <v>0</v>
      </c>
      <c r="F92" s="782">
        <v>0</v>
      </c>
      <c r="G92" s="782">
        <v>0</v>
      </c>
      <c r="H92" s="782">
        <v>0</v>
      </c>
      <c r="I92" s="782">
        <v>0</v>
      </c>
      <c r="J92" s="782">
        <v>0</v>
      </c>
      <c r="K92" s="782">
        <v>0</v>
      </c>
      <c r="L92" s="782">
        <v>0</v>
      </c>
      <c r="M92" s="782">
        <v>0</v>
      </c>
      <c r="N92" s="782">
        <v>0</v>
      </c>
      <c r="O92" s="783">
        <v>0</v>
      </c>
      <c r="P92" s="783">
        <v>0</v>
      </c>
    </row>
    <row r="93" spans="2:16" ht="15" customHeight="1" x14ac:dyDescent="0.3">
      <c r="B93" s="149"/>
      <c r="C93" s="150" t="s">
        <v>810</v>
      </c>
      <c r="D93" s="782">
        <v>9</v>
      </c>
      <c r="E93" s="782">
        <v>0</v>
      </c>
      <c r="F93" s="782">
        <v>0</v>
      </c>
      <c r="G93" s="782">
        <v>0</v>
      </c>
      <c r="H93" s="782">
        <v>0</v>
      </c>
      <c r="I93" s="782">
        <v>9</v>
      </c>
      <c r="J93" s="782">
        <v>0</v>
      </c>
      <c r="K93" s="782">
        <v>0</v>
      </c>
      <c r="L93" s="782">
        <v>0</v>
      </c>
      <c r="M93" s="782">
        <v>0</v>
      </c>
      <c r="N93" s="782">
        <v>2</v>
      </c>
      <c r="O93" s="783">
        <v>2.0000000000000001E-4</v>
      </c>
      <c r="P93" s="783">
        <v>0</v>
      </c>
    </row>
    <row r="94" spans="2:16" ht="15" customHeight="1" x14ac:dyDescent="0.3">
      <c r="B94" s="149"/>
      <c r="C94" s="150" t="s">
        <v>811</v>
      </c>
      <c r="D94" s="782">
        <v>0</v>
      </c>
      <c r="E94" s="782">
        <v>2</v>
      </c>
      <c r="F94" s="782">
        <v>0</v>
      </c>
      <c r="G94" s="782">
        <v>0</v>
      </c>
      <c r="H94" s="782">
        <v>0</v>
      </c>
      <c r="I94" s="782">
        <v>2</v>
      </c>
      <c r="J94" s="782">
        <v>0</v>
      </c>
      <c r="K94" s="782">
        <v>0</v>
      </c>
      <c r="L94" s="782">
        <v>0</v>
      </c>
      <c r="M94" s="782">
        <v>0</v>
      </c>
      <c r="N94" s="782">
        <v>1</v>
      </c>
      <c r="O94" s="783">
        <v>1E-4</v>
      </c>
      <c r="P94" s="783">
        <v>5.0000000000000001E-3</v>
      </c>
    </row>
    <row r="95" spans="2:16" ht="15" customHeight="1" x14ac:dyDescent="0.3">
      <c r="B95" s="149"/>
      <c r="C95" s="150" t="s">
        <v>812</v>
      </c>
      <c r="D95" s="782">
        <v>0</v>
      </c>
      <c r="E95" s="782">
        <v>0</v>
      </c>
      <c r="F95" s="782">
        <v>0</v>
      </c>
      <c r="G95" s="782">
        <v>0</v>
      </c>
      <c r="H95" s="782">
        <v>0</v>
      </c>
      <c r="I95" s="782">
        <v>0</v>
      </c>
      <c r="J95" s="782">
        <v>0</v>
      </c>
      <c r="K95" s="782">
        <v>0</v>
      </c>
      <c r="L95" s="782">
        <v>0</v>
      </c>
      <c r="M95" s="782">
        <v>0</v>
      </c>
      <c r="N95" s="782">
        <v>0</v>
      </c>
      <c r="O95" s="783">
        <v>0</v>
      </c>
      <c r="P95" s="783">
        <v>0</v>
      </c>
    </row>
    <row r="96" spans="2:16" ht="15" customHeight="1" x14ac:dyDescent="0.3">
      <c r="B96" s="149"/>
      <c r="C96" s="150" t="s">
        <v>813</v>
      </c>
      <c r="D96" s="782">
        <v>7</v>
      </c>
      <c r="E96" s="782">
        <v>0</v>
      </c>
      <c r="F96" s="782">
        <v>0</v>
      </c>
      <c r="G96" s="782">
        <v>0</v>
      </c>
      <c r="H96" s="782">
        <v>0</v>
      </c>
      <c r="I96" s="782">
        <v>7</v>
      </c>
      <c r="J96" s="782">
        <v>0</v>
      </c>
      <c r="K96" s="782">
        <v>0</v>
      </c>
      <c r="L96" s="782">
        <v>0</v>
      </c>
      <c r="M96" s="782">
        <v>0</v>
      </c>
      <c r="N96" s="782">
        <v>0</v>
      </c>
      <c r="O96" s="783">
        <v>0</v>
      </c>
      <c r="P96" s="783">
        <v>0</v>
      </c>
    </row>
    <row r="97" spans="2:16" ht="15" customHeight="1" x14ac:dyDescent="0.3">
      <c r="B97" s="149"/>
      <c r="C97" s="150" t="s">
        <v>814</v>
      </c>
      <c r="D97" s="782">
        <v>32</v>
      </c>
      <c r="E97" s="782">
        <v>38</v>
      </c>
      <c r="F97" s="782">
        <v>0</v>
      </c>
      <c r="G97" s="782">
        <v>0</v>
      </c>
      <c r="H97" s="782">
        <v>435</v>
      </c>
      <c r="I97" s="782">
        <v>505</v>
      </c>
      <c r="J97" s="782">
        <v>1</v>
      </c>
      <c r="K97" s="782">
        <v>0</v>
      </c>
      <c r="L97" s="782">
        <v>5</v>
      </c>
      <c r="M97" s="782">
        <v>6</v>
      </c>
      <c r="N97" s="782">
        <v>79</v>
      </c>
      <c r="O97" s="783">
        <v>7.1999999999999998E-3</v>
      </c>
      <c r="P97" s="783">
        <v>0</v>
      </c>
    </row>
    <row r="98" spans="2:16" ht="15" customHeight="1" x14ac:dyDescent="0.3">
      <c r="B98" s="149"/>
      <c r="C98" s="150" t="s">
        <v>815</v>
      </c>
      <c r="D98" s="782">
        <v>299</v>
      </c>
      <c r="E98" s="782">
        <v>154</v>
      </c>
      <c r="F98" s="782">
        <v>0</v>
      </c>
      <c r="G98" s="782">
        <v>0</v>
      </c>
      <c r="H98" s="782">
        <v>79</v>
      </c>
      <c r="I98" s="782">
        <v>532</v>
      </c>
      <c r="J98" s="782">
        <v>24</v>
      </c>
      <c r="K98" s="782">
        <v>0</v>
      </c>
      <c r="L98" s="782">
        <v>1</v>
      </c>
      <c r="M98" s="782">
        <v>25</v>
      </c>
      <c r="N98" s="782">
        <v>309</v>
      </c>
      <c r="O98" s="783">
        <v>2.8000000000000001E-2</v>
      </c>
      <c r="P98" s="783">
        <v>0.02</v>
      </c>
    </row>
    <row r="99" spans="2:16" ht="15" customHeight="1" x14ac:dyDescent="0.3">
      <c r="B99" s="149"/>
      <c r="C99" s="150" t="s">
        <v>816</v>
      </c>
      <c r="D99" s="782">
        <v>0</v>
      </c>
      <c r="E99" s="782">
        <v>0</v>
      </c>
      <c r="F99" s="782">
        <v>0</v>
      </c>
      <c r="G99" s="782">
        <v>0</v>
      </c>
      <c r="H99" s="782">
        <v>0</v>
      </c>
      <c r="I99" s="782">
        <v>0</v>
      </c>
      <c r="J99" s="782">
        <v>0</v>
      </c>
      <c r="K99" s="782">
        <v>0</v>
      </c>
      <c r="L99" s="782">
        <v>0</v>
      </c>
      <c r="M99" s="782">
        <v>0</v>
      </c>
      <c r="N99" s="782">
        <v>0</v>
      </c>
      <c r="O99" s="783">
        <v>0</v>
      </c>
      <c r="P99" s="783">
        <v>0</v>
      </c>
    </row>
    <row r="100" spans="2:16" s="852" customFormat="1" ht="15" customHeight="1" x14ac:dyDescent="0.3">
      <c r="B100" s="377"/>
      <c r="C100" s="1033" t="s">
        <v>817</v>
      </c>
      <c r="D100" s="1034">
        <v>83</v>
      </c>
      <c r="E100" s="1034">
        <v>3</v>
      </c>
      <c r="F100" s="1034">
        <v>0</v>
      </c>
      <c r="G100" s="1034">
        <v>0</v>
      </c>
      <c r="H100" s="1034">
        <v>0</v>
      </c>
      <c r="I100" s="1034">
        <v>87</v>
      </c>
      <c r="J100" s="1034">
        <v>2</v>
      </c>
      <c r="K100" s="1034">
        <v>0</v>
      </c>
      <c r="L100" s="1034">
        <v>0</v>
      </c>
      <c r="M100" s="1034">
        <v>2</v>
      </c>
      <c r="N100" s="1034">
        <v>31</v>
      </c>
      <c r="O100" s="1035">
        <v>2.8E-3</v>
      </c>
      <c r="P100" s="1035">
        <v>0.01</v>
      </c>
    </row>
    <row r="101" spans="2:16" s="5" customFormat="1" ht="15" customHeight="1" x14ac:dyDescent="0.3">
      <c r="B101" s="154" t="s">
        <v>818</v>
      </c>
      <c r="C101" s="4" t="s">
        <v>724</v>
      </c>
      <c r="D101" s="155">
        <v>8276.8793389848997</v>
      </c>
      <c r="E101" s="155">
        <v>16971.717704637635</v>
      </c>
      <c r="F101" s="146">
        <v>0</v>
      </c>
      <c r="G101" s="146">
        <v>0</v>
      </c>
      <c r="H101" s="155">
        <v>3316.9686207400005</v>
      </c>
      <c r="I101" s="155">
        <v>28565.565664362533</v>
      </c>
      <c r="J101" s="155">
        <v>851.55919550967019</v>
      </c>
      <c r="K101" s="146">
        <v>0</v>
      </c>
      <c r="L101" s="155">
        <v>32.567392810000001</v>
      </c>
      <c r="M101" s="155">
        <v>884.12658831967019</v>
      </c>
      <c r="N101" s="155">
        <v>11051.582353995876</v>
      </c>
      <c r="O101" s="147">
        <v>0.99999999999999989</v>
      </c>
      <c r="P101" s="156"/>
    </row>
    <row r="104" spans="2:16" ht="18" x14ac:dyDescent="0.3">
      <c r="C104" s="148" t="s">
        <v>819</v>
      </c>
    </row>
    <row r="108" spans="2:16" x14ac:dyDescent="0.3">
      <c r="M108" s="62"/>
    </row>
  </sheetData>
  <mergeCells count="8">
    <mergeCell ref="O6:O8"/>
    <mergeCell ref="P6:P8"/>
    <mergeCell ref="D6:E7"/>
    <mergeCell ref="F6:G7"/>
    <mergeCell ref="H6:H8"/>
    <mergeCell ref="I6:I8"/>
    <mergeCell ref="J6:M7"/>
    <mergeCell ref="N6:N8"/>
  </mergeCells>
  <conditionalFormatting sqref="C9:N9 H10:J100 L10:N100 F10:G101 K10:K101">
    <cfRule type="cellIs" dxfId="2" priority="2" stopIfTrue="1" operator="lessThan">
      <formula>0</formula>
    </cfRule>
  </conditionalFormatting>
  <conditionalFormatting sqref="D100:N100">
    <cfRule type="cellIs" dxfId="1" priority="5" stopIfTrue="1" operator="lessThan">
      <formula>0</formula>
    </cfRule>
  </conditionalFormatting>
  <hyperlinks>
    <hyperlink ref="P2" location="_INDEX" display="Index" xr:uid="{0DC9D67B-31DE-45E9-91D3-1CF190848E9E}"/>
  </hyperlinks>
  <pageMargins left="0.70866141732283472" right="0.70866141732283472" top="0.74803149606299213" bottom="0.74803149606299213" header="0.31496062992125984" footer="0.31496062992125984"/>
  <pageSetup paperSize="9" scale="48" fitToHeight="0" orientation="landscape" r:id="rId1"/>
  <headerFooter>
    <oddFooter>&amp;C&amp;P</oddFooter>
  </headerFooter>
  <colBreaks count="1" manualBreakCount="1">
    <brk id="11" max="1048575" man="1"/>
  </colBreaks>
  <ignoredErrors>
    <ignoredError sqref="B9 B10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8C73-2A5C-4D46-B712-093B46A3E67E}">
  <sheetPr codeName="Tabelle14">
    <tabColor theme="5"/>
  </sheetPr>
  <dimension ref="B2:D8"/>
  <sheetViews>
    <sheetView showGridLines="0" zoomScaleNormal="100" workbookViewId="0">
      <selection activeCell="D17" sqref="D17"/>
    </sheetView>
  </sheetViews>
  <sheetFormatPr baseColWidth="10" defaultColWidth="9" defaultRowHeight="16.5" x14ac:dyDescent="0.3"/>
  <cols>
    <col min="1" max="1" width="5" style="4" customWidth="1"/>
    <col min="2" max="2" width="9" style="4"/>
    <col min="3" max="3" width="68.875" style="4" customWidth="1"/>
    <col min="4" max="4" width="21.875" style="4" customWidth="1"/>
    <col min="5" max="5" width="43.875" style="4" customWidth="1"/>
    <col min="6" max="6" width="23.25" style="4" customWidth="1"/>
    <col min="7" max="7" width="38.5" style="4" bestFit="1" customWidth="1"/>
    <col min="8" max="8" width="14.5" style="4" customWidth="1"/>
    <col min="9" max="9" width="22.625" style="4" bestFit="1" customWidth="1"/>
    <col min="10" max="10" width="12.25" style="4" customWidth="1"/>
    <col min="11" max="11" width="22.625" style="4" bestFit="1" customWidth="1"/>
    <col min="12" max="16384" width="9" style="4"/>
  </cols>
  <sheetData>
    <row r="2" spans="2:4" ht="16.5" customHeight="1" x14ac:dyDescent="0.3">
      <c r="B2" s="1250" t="s">
        <v>820</v>
      </c>
      <c r="C2" s="1250"/>
      <c r="D2" s="1028" t="s">
        <v>180</v>
      </c>
    </row>
    <row r="3" spans="2:4" x14ac:dyDescent="0.3">
      <c r="B3" s="4" t="str">
        <f>Stichtag &amp; Einheit_Mio</f>
        <v>31.12.2024 - in Mio. €</v>
      </c>
    </row>
    <row r="5" spans="2:4" x14ac:dyDescent="0.3">
      <c r="D5" s="63" t="s">
        <v>699</v>
      </c>
    </row>
    <row r="6" spans="2:4" ht="15" customHeight="1" x14ac:dyDescent="0.3">
      <c r="B6" s="153">
        <v>1</v>
      </c>
      <c r="C6" s="157" t="s">
        <v>229</v>
      </c>
      <c r="D6" s="158">
        <v>12749</v>
      </c>
    </row>
    <row r="7" spans="2:4" ht="15" customHeight="1" x14ac:dyDescent="0.3">
      <c r="B7" s="159">
        <v>2</v>
      </c>
      <c r="C7" s="160" t="s">
        <v>821</v>
      </c>
      <c r="D7" s="161">
        <v>8.6999999999999994E-3</v>
      </c>
    </row>
    <row r="8" spans="2:4" ht="15" customHeight="1" x14ac:dyDescent="0.3">
      <c r="B8" s="162">
        <v>3</v>
      </c>
      <c r="C8" s="163" t="s">
        <v>822</v>
      </c>
      <c r="D8" s="164">
        <v>111</v>
      </c>
    </row>
  </sheetData>
  <mergeCells count="1">
    <mergeCell ref="B2:C2"/>
  </mergeCells>
  <conditionalFormatting sqref="D6:D8">
    <cfRule type="cellIs" dxfId="0" priority="1" stopIfTrue="1" operator="lessThan">
      <formula>0</formula>
    </cfRule>
  </conditionalFormatting>
  <hyperlinks>
    <hyperlink ref="D2" location="_INDEX" display="Index" xr:uid="{D9FFD941-0B3B-48FE-ABDB-C83EED56245A}"/>
  </hyperlinks>
  <pageMargins left="0.7" right="0.7" top="0.75" bottom="0.75" header="0.3" footer="0.3"/>
  <pageSetup paperSize="9" orientation="landscape" verticalDpi="200"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tabColor theme="5"/>
    <pageSetUpPr fitToPage="1"/>
  </sheetPr>
  <dimension ref="A2:F21"/>
  <sheetViews>
    <sheetView showGridLines="0" topLeftCell="A3" zoomScaleNormal="100" workbookViewId="0">
      <selection activeCell="C12" sqref="C12"/>
    </sheetView>
  </sheetViews>
  <sheetFormatPr baseColWidth="10" defaultColWidth="9" defaultRowHeight="16.5" x14ac:dyDescent="0.3"/>
  <cols>
    <col min="1" max="1" width="5.625" style="165" customWidth="1"/>
    <col min="2" max="2" width="9" style="165"/>
    <col min="3" max="3" width="70" style="165" customWidth="1"/>
    <col min="4" max="4" width="19.25" style="173" customWidth="1"/>
    <col min="5" max="16384" width="9" style="165"/>
  </cols>
  <sheetData>
    <row r="2" spans="1:6" ht="33.75" customHeight="1" x14ac:dyDescent="0.3">
      <c r="A2" s="4"/>
      <c r="B2" s="1251" t="s">
        <v>823</v>
      </c>
      <c r="C2" s="1251"/>
      <c r="D2" s="1028" t="s">
        <v>180</v>
      </c>
    </row>
    <row r="3" spans="1:6" ht="15" customHeight="1" x14ac:dyDescent="0.3">
      <c r="A3" s="4"/>
      <c r="B3" s="4" t="str">
        <f>Stichtag &amp; Einheit_Mio</f>
        <v>31.12.2024 - in Mio. €</v>
      </c>
      <c r="C3" s="166"/>
      <c r="D3" s="166"/>
    </row>
    <row r="4" spans="1:6" x14ac:dyDescent="0.3">
      <c r="A4" s="4"/>
      <c r="B4" s="4"/>
      <c r="C4" s="4"/>
      <c r="D4" s="4"/>
    </row>
    <row r="5" spans="1:6" x14ac:dyDescent="0.3">
      <c r="A5" s="4"/>
      <c r="B5" s="4"/>
      <c r="C5" s="4"/>
      <c r="D5" s="64" t="s">
        <v>699</v>
      </c>
    </row>
    <row r="6" spans="1:6" x14ac:dyDescent="0.3">
      <c r="A6" s="4"/>
      <c r="B6" s="76"/>
      <c r="C6" s="76"/>
      <c r="D6" s="174" t="s">
        <v>824</v>
      </c>
    </row>
    <row r="7" spans="1:6" x14ac:dyDescent="0.3">
      <c r="A7" s="4"/>
      <c r="B7" s="18">
        <v>1</v>
      </c>
      <c r="C7" s="19" t="s">
        <v>825</v>
      </c>
      <c r="D7" s="175">
        <v>37775</v>
      </c>
      <c r="E7" s="167"/>
      <c r="F7" s="168"/>
    </row>
    <row r="8" spans="1:6" ht="33" x14ac:dyDescent="0.3">
      <c r="A8" s="4"/>
      <c r="B8" s="21">
        <v>2</v>
      </c>
      <c r="C8" s="26" t="s">
        <v>826</v>
      </c>
      <c r="D8" s="105">
        <v>0</v>
      </c>
      <c r="E8" s="167"/>
      <c r="F8" s="168"/>
    </row>
    <row r="9" spans="1:6" ht="33" x14ac:dyDescent="0.3">
      <c r="A9" s="4"/>
      <c r="B9" s="21">
        <v>3</v>
      </c>
      <c r="C9" s="26" t="s">
        <v>827</v>
      </c>
      <c r="D9" s="176">
        <v>0</v>
      </c>
    </row>
    <row r="10" spans="1:6" ht="33" x14ac:dyDescent="0.3">
      <c r="A10" s="4"/>
      <c r="B10" s="21">
        <v>4</v>
      </c>
      <c r="C10" s="26" t="s">
        <v>828</v>
      </c>
      <c r="D10" s="176">
        <v>0</v>
      </c>
    </row>
    <row r="11" spans="1:6" ht="51" customHeight="1" x14ac:dyDescent="0.3">
      <c r="A11" s="4"/>
      <c r="B11" s="21">
        <v>5</v>
      </c>
      <c r="C11" s="26" t="s">
        <v>829</v>
      </c>
      <c r="D11" s="176">
        <v>-23</v>
      </c>
    </row>
    <row r="12" spans="1:6" ht="33" x14ac:dyDescent="0.3">
      <c r="A12" s="4"/>
      <c r="B12" s="21">
        <v>6</v>
      </c>
      <c r="C12" s="26" t="s">
        <v>830</v>
      </c>
      <c r="D12" s="23">
        <v>0</v>
      </c>
    </row>
    <row r="13" spans="1:6" x14ac:dyDescent="0.3">
      <c r="A13" s="4"/>
      <c r="B13" s="21">
        <v>7</v>
      </c>
      <c r="C13" s="26" t="s">
        <v>831</v>
      </c>
      <c r="D13" s="177">
        <v>0</v>
      </c>
    </row>
    <row r="14" spans="1:6" x14ac:dyDescent="0.3">
      <c r="A14" s="4"/>
      <c r="B14" s="21">
        <v>8</v>
      </c>
      <c r="C14" s="26" t="s">
        <v>832</v>
      </c>
      <c r="D14" s="176">
        <v>315</v>
      </c>
    </row>
    <row r="15" spans="1:6" x14ac:dyDescent="0.3">
      <c r="A15" s="4"/>
      <c r="B15" s="21">
        <v>9</v>
      </c>
      <c r="C15" s="26" t="s">
        <v>833</v>
      </c>
      <c r="D15" s="176">
        <v>86</v>
      </c>
    </row>
    <row r="16" spans="1:6" ht="33" x14ac:dyDescent="0.3">
      <c r="A16" s="4"/>
      <c r="B16" s="21">
        <v>10</v>
      </c>
      <c r="C16" s="26" t="s">
        <v>834</v>
      </c>
      <c r="D16" s="176">
        <v>1362</v>
      </c>
    </row>
    <row r="17" spans="1:4" ht="33" x14ac:dyDescent="0.3">
      <c r="A17" s="4"/>
      <c r="B17" s="21">
        <v>11</v>
      </c>
      <c r="C17" s="26" t="s">
        <v>835</v>
      </c>
      <c r="D17" s="178">
        <v>0</v>
      </c>
    </row>
    <row r="18" spans="1:4" ht="33" x14ac:dyDescent="0.3">
      <c r="A18" s="4"/>
      <c r="B18" s="21" t="s">
        <v>836</v>
      </c>
      <c r="C18" s="50" t="s">
        <v>837</v>
      </c>
      <c r="D18" s="178">
        <v>0</v>
      </c>
    </row>
    <row r="19" spans="1:4" ht="33" x14ac:dyDescent="0.3">
      <c r="A19" s="4"/>
      <c r="B19" s="21" t="s">
        <v>838</v>
      </c>
      <c r="C19" s="50" t="s">
        <v>839</v>
      </c>
      <c r="D19" s="178">
        <v>0</v>
      </c>
    </row>
    <row r="20" spans="1:4" x14ac:dyDescent="0.3">
      <c r="A20" s="4"/>
      <c r="B20" s="24">
        <v>12</v>
      </c>
      <c r="C20" s="27" t="s">
        <v>840</v>
      </c>
      <c r="D20" s="180">
        <v>-4302</v>
      </c>
    </row>
    <row r="21" spans="1:4" x14ac:dyDescent="0.3">
      <c r="A21" s="4"/>
      <c r="B21" s="16">
        <v>13</v>
      </c>
      <c r="C21" s="11" t="s">
        <v>257</v>
      </c>
      <c r="D21" s="172">
        <v>35213</v>
      </c>
    </row>
  </sheetData>
  <mergeCells count="1">
    <mergeCell ref="B2:C2"/>
  </mergeCells>
  <hyperlinks>
    <hyperlink ref="D2" location="_INDEX" display="Index" xr:uid="{DFADF728-534C-483E-9FEA-DF87BA3A107C}"/>
  </hyperlinks>
  <pageMargins left="0.7" right="0.7" top="0.75" bottom="0.75" header="0.3" footer="0.3"/>
  <pageSetup paperSize="9" scale="8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theme="5"/>
    <pageSetUpPr fitToPage="1"/>
  </sheetPr>
  <dimension ref="A1:M73"/>
  <sheetViews>
    <sheetView showGridLines="0" zoomScaleNormal="100" workbookViewId="0">
      <selection activeCell="E74" sqref="E74"/>
    </sheetView>
  </sheetViews>
  <sheetFormatPr baseColWidth="10" defaultColWidth="9" defaultRowHeight="16.5" x14ac:dyDescent="0.3"/>
  <cols>
    <col min="1" max="1" width="5.625" style="181" customWidth="1"/>
    <col min="2" max="2" width="9.5" style="186" customWidth="1"/>
    <col min="3" max="3" width="87.25" style="181" customWidth="1"/>
    <col min="4" max="4" width="15.5" style="181" customWidth="1"/>
    <col min="5" max="5" width="15.5" style="187" customWidth="1"/>
    <col min="6" max="6" width="9" style="181" customWidth="1"/>
    <col min="7" max="16384" width="9" style="181"/>
  </cols>
  <sheetData>
    <row r="1" spans="1:6" x14ac:dyDescent="0.3">
      <c r="A1" s="4"/>
      <c r="B1" s="14"/>
      <c r="C1" s="4"/>
      <c r="D1" s="4"/>
      <c r="E1" s="60"/>
    </row>
    <row r="2" spans="1:6" x14ac:dyDescent="0.3">
      <c r="A2" s="182"/>
      <c r="B2" s="183" t="s">
        <v>841</v>
      </c>
      <c r="C2" s="4"/>
      <c r="D2" s="4"/>
      <c r="E2" s="1028" t="s">
        <v>180</v>
      </c>
    </row>
    <row r="3" spans="1:6" x14ac:dyDescent="0.3">
      <c r="A3" s="4"/>
      <c r="B3" s="4" t="str">
        <f>Stichtag &amp; Einheit_Mio</f>
        <v>31.12.2024 - in Mio. €</v>
      </c>
      <c r="C3" s="4"/>
      <c r="D3" s="4"/>
      <c r="E3" s="60"/>
    </row>
    <row r="4" spans="1:6" x14ac:dyDescent="0.3">
      <c r="A4" s="4"/>
      <c r="B4" s="4"/>
      <c r="C4" s="4"/>
      <c r="D4" s="4"/>
      <c r="E4" s="60"/>
    </row>
    <row r="5" spans="1:6" ht="30.75" customHeight="1" x14ac:dyDescent="0.3">
      <c r="A5" s="4"/>
      <c r="B5" s="14"/>
      <c r="C5" s="4"/>
      <c r="D5" s="1252" t="s">
        <v>842</v>
      </c>
      <c r="E5" s="1252"/>
    </row>
    <row r="6" spans="1:6" x14ac:dyDescent="0.3">
      <c r="A6" s="4"/>
      <c r="B6" s="1254"/>
      <c r="C6" s="1254"/>
      <c r="D6" s="131" t="s">
        <v>699</v>
      </c>
      <c r="E6" s="64" t="s">
        <v>362</v>
      </c>
    </row>
    <row r="7" spans="1:6" x14ac:dyDescent="0.3">
      <c r="A7" s="4"/>
      <c r="B7" s="1255"/>
      <c r="C7" s="1255"/>
      <c r="D7" s="654" t="str">
        <f>Stichtag</f>
        <v>31.12.2024</v>
      </c>
      <c r="E7" s="654">
        <v>45473</v>
      </c>
    </row>
    <row r="8" spans="1:6" x14ac:dyDescent="0.3">
      <c r="A8" s="4"/>
      <c r="B8" s="1256" t="s">
        <v>843</v>
      </c>
      <c r="C8" s="1256"/>
      <c r="D8" s="1256"/>
      <c r="E8" s="1256"/>
    </row>
    <row r="9" spans="1:6" x14ac:dyDescent="0.3">
      <c r="A9" s="4"/>
      <c r="B9" s="192">
        <v>1</v>
      </c>
      <c r="C9" s="193" t="s">
        <v>844</v>
      </c>
      <c r="D9" s="194">
        <v>33791</v>
      </c>
      <c r="E9" s="194">
        <v>33587</v>
      </c>
    </row>
    <row r="10" spans="1:6" ht="33" x14ac:dyDescent="0.3">
      <c r="A10" s="4"/>
      <c r="B10" s="195">
        <v>2</v>
      </c>
      <c r="C10" s="196" t="s">
        <v>845</v>
      </c>
      <c r="D10" s="197">
        <v>0</v>
      </c>
      <c r="E10" s="197">
        <v>0</v>
      </c>
    </row>
    <row r="11" spans="1:6" x14ac:dyDescent="0.3">
      <c r="A11" s="4"/>
      <c r="B11" s="195">
        <v>3</v>
      </c>
      <c r="C11" s="196" t="s">
        <v>846</v>
      </c>
      <c r="D11" s="197">
        <v>0</v>
      </c>
      <c r="E11" s="197">
        <v>0</v>
      </c>
    </row>
    <row r="12" spans="1:6" ht="33" x14ac:dyDescent="0.3">
      <c r="A12" s="4"/>
      <c r="B12" s="195">
        <v>4</v>
      </c>
      <c r="C12" s="202" t="s">
        <v>847</v>
      </c>
      <c r="D12" s="197">
        <v>0</v>
      </c>
      <c r="E12" s="197">
        <v>0</v>
      </c>
      <c r="F12" s="168"/>
    </row>
    <row r="13" spans="1:6" x14ac:dyDescent="0.3">
      <c r="A13" s="4"/>
      <c r="B13" s="195">
        <v>5</v>
      </c>
      <c r="C13" s="198" t="s">
        <v>848</v>
      </c>
      <c r="D13" s="197">
        <v>0</v>
      </c>
      <c r="E13" s="197">
        <v>0</v>
      </c>
    </row>
    <row r="14" spans="1:6" x14ac:dyDescent="0.3">
      <c r="A14" s="4"/>
      <c r="B14" s="195">
        <v>6</v>
      </c>
      <c r="C14" s="196" t="s">
        <v>849</v>
      </c>
      <c r="D14" s="197">
        <v>-35</v>
      </c>
      <c r="E14" s="197">
        <v>-41</v>
      </c>
    </row>
    <row r="15" spans="1:6" x14ac:dyDescent="0.3">
      <c r="A15" s="4"/>
      <c r="B15" s="655">
        <v>7</v>
      </c>
      <c r="C15" s="656" t="s">
        <v>850</v>
      </c>
      <c r="D15" s="657">
        <v>33756</v>
      </c>
      <c r="E15" s="1045">
        <v>33546</v>
      </c>
    </row>
    <row r="16" spans="1:6" x14ac:dyDescent="0.3">
      <c r="A16" s="4"/>
      <c r="B16" s="1256" t="s">
        <v>851</v>
      </c>
      <c r="C16" s="1256"/>
      <c r="D16" s="1256"/>
      <c r="E16" s="1256"/>
    </row>
    <row r="17" spans="1:5" x14ac:dyDescent="0.3">
      <c r="A17" s="4"/>
      <c r="B17" s="192">
        <v>8</v>
      </c>
      <c r="C17" s="199" t="s">
        <v>852</v>
      </c>
      <c r="D17" s="194">
        <v>164</v>
      </c>
      <c r="E17" s="194">
        <v>539</v>
      </c>
    </row>
    <row r="18" spans="1:5" x14ac:dyDescent="0.3">
      <c r="A18" s="4"/>
      <c r="B18" s="195" t="s">
        <v>853</v>
      </c>
      <c r="C18" s="212" t="s">
        <v>854</v>
      </c>
      <c r="D18" s="197">
        <v>0</v>
      </c>
      <c r="E18" s="197">
        <v>0</v>
      </c>
    </row>
    <row r="19" spans="1:5" x14ac:dyDescent="0.3">
      <c r="A19" s="4"/>
      <c r="B19" s="195">
        <v>9</v>
      </c>
      <c r="C19" s="196" t="s">
        <v>855</v>
      </c>
      <c r="D19" s="197">
        <v>151</v>
      </c>
      <c r="E19" s="197">
        <v>147</v>
      </c>
    </row>
    <row r="20" spans="1:5" x14ac:dyDescent="0.3">
      <c r="A20" s="4"/>
      <c r="B20" s="195" t="s">
        <v>538</v>
      </c>
      <c r="C20" s="213" t="s">
        <v>856</v>
      </c>
      <c r="D20" s="197">
        <v>0</v>
      </c>
      <c r="E20" s="197">
        <v>0</v>
      </c>
    </row>
    <row r="21" spans="1:5" x14ac:dyDescent="0.3">
      <c r="A21" s="4"/>
      <c r="B21" s="195" t="s">
        <v>541</v>
      </c>
      <c r="C21" s="200" t="s">
        <v>857</v>
      </c>
      <c r="D21" s="197">
        <v>0</v>
      </c>
      <c r="E21" s="197">
        <v>0</v>
      </c>
    </row>
    <row r="22" spans="1:5" x14ac:dyDescent="0.3">
      <c r="A22" s="4"/>
      <c r="B22" s="195">
        <v>10</v>
      </c>
      <c r="C22" s="201" t="s">
        <v>858</v>
      </c>
      <c r="D22" s="197">
        <v>0</v>
      </c>
      <c r="E22" s="197">
        <v>0</v>
      </c>
    </row>
    <row r="23" spans="1:5" x14ac:dyDescent="0.3">
      <c r="A23" s="4"/>
      <c r="B23" s="195" t="s">
        <v>859</v>
      </c>
      <c r="C23" s="202" t="s">
        <v>860</v>
      </c>
      <c r="D23" s="197">
        <v>0</v>
      </c>
      <c r="E23" s="197">
        <v>0</v>
      </c>
    </row>
    <row r="24" spans="1:5" x14ac:dyDescent="0.3">
      <c r="A24" s="4"/>
      <c r="B24" s="195" t="s">
        <v>861</v>
      </c>
      <c r="C24" s="202" t="s">
        <v>862</v>
      </c>
      <c r="D24" s="197">
        <v>0</v>
      </c>
      <c r="E24" s="197">
        <v>0</v>
      </c>
    </row>
    <row r="25" spans="1:5" x14ac:dyDescent="0.3">
      <c r="A25" s="4"/>
      <c r="B25" s="195">
        <v>11</v>
      </c>
      <c r="C25" s="196" t="s">
        <v>863</v>
      </c>
      <c r="D25" s="197">
        <v>0</v>
      </c>
      <c r="E25" s="197">
        <v>0</v>
      </c>
    </row>
    <row r="26" spans="1:5" x14ac:dyDescent="0.3">
      <c r="A26" s="4"/>
      <c r="B26" s="195">
        <v>12</v>
      </c>
      <c r="C26" s="196" t="s">
        <v>864</v>
      </c>
      <c r="D26" s="197">
        <v>0</v>
      </c>
      <c r="E26" s="197">
        <v>0</v>
      </c>
    </row>
    <row r="27" spans="1:5" x14ac:dyDescent="0.3">
      <c r="A27" s="4"/>
      <c r="B27" s="658">
        <v>13</v>
      </c>
      <c r="C27" s="659" t="s">
        <v>865</v>
      </c>
      <c r="D27" s="660">
        <v>315</v>
      </c>
      <c r="E27" s="660">
        <v>686</v>
      </c>
    </row>
    <row r="28" spans="1:5" x14ac:dyDescent="0.3">
      <c r="A28" s="4"/>
      <c r="B28" s="1257" t="s">
        <v>866</v>
      </c>
      <c r="C28" s="1257"/>
      <c r="D28" s="1257"/>
      <c r="E28" s="1257"/>
    </row>
    <row r="29" spans="1:5" x14ac:dyDescent="0.3">
      <c r="A29" s="4"/>
      <c r="B29" s="64">
        <v>14</v>
      </c>
      <c r="C29" s="171" t="s">
        <v>867</v>
      </c>
      <c r="D29" s="170">
        <v>0</v>
      </c>
      <c r="E29" s="170">
        <v>0</v>
      </c>
    </row>
    <row r="30" spans="1:5" x14ac:dyDescent="0.3">
      <c r="A30" s="4"/>
      <c r="B30" s="64">
        <v>15</v>
      </c>
      <c r="C30" s="171" t="s">
        <v>868</v>
      </c>
      <c r="D30" s="170">
        <v>86</v>
      </c>
      <c r="E30" s="170">
        <v>0</v>
      </c>
    </row>
    <row r="31" spans="1:5" x14ac:dyDescent="0.3">
      <c r="A31" s="4"/>
      <c r="B31" s="64">
        <v>16</v>
      </c>
      <c r="C31" s="171" t="s">
        <v>869</v>
      </c>
      <c r="D31" s="170">
        <v>0</v>
      </c>
      <c r="E31" s="170">
        <v>56</v>
      </c>
    </row>
    <row r="32" spans="1:5" ht="33" x14ac:dyDescent="0.3">
      <c r="A32" s="4"/>
      <c r="B32" s="64" t="s">
        <v>870</v>
      </c>
      <c r="C32" s="171" t="s">
        <v>871</v>
      </c>
      <c r="D32" s="170">
        <v>0</v>
      </c>
      <c r="E32" s="170">
        <v>0</v>
      </c>
    </row>
    <row r="33" spans="1:5" x14ac:dyDescent="0.3">
      <c r="A33" s="4"/>
      <c r="B33" s="64">
        <v>17</v>
      </c>
      <c r="C33" s="171" t="s">
        <v>872</v>
      </c>
      <c r="D33" s="170">
        <v>0</v>
      </c>
      <c r="E33" s="170">
        <v>0</v>
      </c>
    </row>
    <row r="34" spans="1:5" x14ac:dyDescent="0.3">
      <c r="A34" s="4"/>
      <c r="B34" s="64" t="s">
        <v>873</v>
      </c>
      <c r="C34" s="171" t="s">
        <v>874</v>
      </c>
      <c r="D34" s="170">
        <v>0</v>
      </c>
      <c r="E34" s="170">
        <v>0</v>
      </c>
    </row>
    <row r="35" spans="1:5" x14ac:dyDescent="0.3">
      <c r="A35" s="4"/>
      <c r="B35" s="661">
        <v>18</v>
      </c>
      <c r="C35" s="662" t="s">
        <v>875</v>
      </c>
      <c r="D35" s="663">
        <v>86</v>
      </c>
      <c r="E35" s="663">
        <v>56</v>
      </c>
    </row>
    <row r="36" spans="1:5" x14ac:dyDescent="0.3">
      <c r="A36" s="4"/>
      <c r="B36" s="1256" t="s">
        <v>876</v>
      </c>
      <c r="C36" s="1256"/>
      <c r="D36" s="1256"/>
      <c r="E36" s="1256"/>
    </row>
    <row r="37" spans="1:5" x14ac:dyDescent="0.3">
      <c r="A37" s="4"/>
      <c r="B37" s="64">
        <v>19</v>
      </c>
      <c r="C37" s="171" t="s">
        <v>877</v>
      </c>
      <c r="D37" s="170">
        <v>5319</v>
      </c>
      <c r="E37" s="170">
        <v>5237</v>
      </c>
    </row>
    <row r="38" spans="1:5" x14ac:dyDescent="0.3">
      <c r="A38" s="4"/>
      <c r="B38" s="64">
        <v>20</v>
      </c>
      <c r="C38" s="171" t="s">
        <v>878</v>
      </c>
      <c r="D38" s="170">
        <v>-3957</v>
      </c>
      <c r="E38" s="170">
        <v>-3960</v>
      </c>
    </row>
    <row r="39" spans="1:5" ht="33" x14ac:dyDescent="0.3">
      <c r="A39" s="4"/>
      <c r="B39" s="64">
        <v>21</v>
      </c>
      <c r="C39" s="171" t="s">
        <v>879</v>
      </c>
      <c r="D39" s="170">
        <v>0</v>
      </c>
      <c r="E39" s="170">
        <v>0</v>
      </c>
    </row>
    <row r="40" spans="1:5" x14ac:dyDescent="0.3">
      <c r="A40" s="4"/>
      <c r="B40" s="661">
        <v>22</v>
      </c>
      <c r="C40" s="662" t="s">
        <v>880</v>
      </c>
      <c r="D40" s="664">
        <v>1362</v>
      </c>
      <c r="E40" s="664">
        <v>1277</v>
      </c>
    </row>
    <row r="41" spans="1:5" x14ac:dyDescent="0.3">
      <c r="A41" s="4"/>
      <c r="B41" s="1253" t="s">
        <v>881</v>
      </c>
      <c r="C41" s="1253"/>
      <c r="D41" s="1253"/>
      <c r="E41" s="1253"/>
    </row>
    <row r="42" spans="1:5" ht="33" x14ac:dyDescent="0.3">
      <c r="A42" s="4"/>
      <c r="B42" s="65" t="s">
        <v>882</v>
      </c>
      <c r="C42" s="47" t="s">
        <v>883</v>
      </c>
      <c r="D42" s="203">
        <v>0</v>
      </c>
      <c r="E42" s="203">
        <v>0</v>
      </c>
    </row>
    <row r="43" spans="1:5" ht="33" x14ac:dyDescent="0.3">
      <c r="A43" s="4"/>
      <c r="B43" s="66" t="s">
        <v>884</v>
      </c>
      <c r="C43" s="50" t="s">
        <v>885</v>
      </c>
      <c r="D43" s="178">
        <v>0</v>
      </c>
      <c r="E43" s="178">
        <v>0</v>
      </c>
    </row>
    <row r="44" spans="1:5" ht="33" x14ac:dyDescent="0.3">
      <c r="A44" s="4"/>
      <c r="B44" s="66" t="s">
        <v>886</v>
      </c>
      <c r="C44" s="204" t="s">
        <v>887</v>
      </c>
      <c r="D44" s="178">
        <v>0</v>
      </c>
      <c r="E44" s="178">
        <v>0</v>
      </c>
    </row>
    <row r="45" spans="1:5" ht="33" x14ac:dyDescent="0.3">
      <c r="A45" s="4"/>
      <c r="B45" s="66" t="s">
        <v>888</v>
      </c>
      <c r="C45" s="204" t="s">
        <v>889</v>
      </c>
      <c r="D45" s="178">
        <v>0</v>
      </c>
      <c r="E45" s="178">
        <v>0</v>
      </c>
    </row>
    <row r="46" spans="1:5" ht="33" x14ac:dyDescent="0.3">
      <c r="A46" s="4"/>
      <c r="B46" s="66" t="s">
        <v>890</v>
      </c>
      <c r="C46" s="205" t="s">
        <v>891</v>
      </c>
      <c r="D46" s="178">
        <v>0</v>
      </c>
      <c r="E46" s="178">
        <v>0</v>
      </c>
    </row>
    <row r="47" spans="1:5" x14ac:dyDescent="0.3">
      <c r="A47" s="4"/>
      <c r="B47" s="66" t="s">
        <v>892</v>
      </c>
      <c r="C47" s="204" t="s">
        <v>893</v>
      </c>
      <c r="D47" s="178">
        <v>-306</v>
      </c>
      <c r="E47" s="178">
        <v>-210</v>
      </c>
    </row>
    <row r="48" spans="1:5" x14ac:dyDescent="0.3">
      <c r="A48" s="4"/>
      <c r="B48" s="66" t="s">
        <v>894</v>
      </c>
      <c r="C48" s="204" t="s">
        <v>895</v>
      </c>
      <c r="D48" s="178">
        <v>0</v>
      </c>
      <c r="E48" s="178">
        <v>0</v>
      </c>
    </row>
    <row r="49" spans="1:12" ht="33" x14ac:dyDescent="0.3">
      <c r="A49" s="4"/>
      <c r="B49" s="66" t="s">
        <v>896</v>
      </c>
      <c r="C49" s="204" t="s">
        <v>897</v>
      </c>
      <c r="D49" s="178">
        <v>0</v>
      </c>
      <c r="E49" s="178">
        <v>0</v>
      </c>
    </row>
    <row r="50" spans="1:12" ht="33" x14ac:dyDescent="0.3">
      <c r="A50" s="4"/>
      <c r="B50" s="66" t="s">
        <v>898</v>
      </c>
      <c r="C50" s="204" t="s">
        <v>899</v>
      </c>
      <c r="D50" s="178">
        <v>0</v>
      </c>
      <c r="E50" s="178">
        <v>0</v>
      </c>
    </row>
    <row r="51" spans="1:12" x14ac:dyDescent="0.3">
      <c r="A51" s="4"/>
      <c r="B51" s="66" t="s">
        <v>900</v>
      </c>
      <c r="C51" s="204" t="s">
        <v>901</v>
      </c>
      <c r="D51" s="178">
        <v>0</v>
      </c>
      <c r="E51" s="178">
        <v>0</v>
      </c>
    </row>
    <row r="52" spans="1:12" x14ac:dyDescent="0.3">
      <c r="A52" s="4"/>
      <c r="B52" s="665" t="s">
        <v>902</v>
      </c>
      <c r="C52" s="666" t="s">
        <v>903</v>
      </c>
      <c r="D52" s="667">
        <v>-306</v>
      </c>
      <c r="E52" s="667">
        <v>-210</v>
      </c>
    </row>
    <row r="53" spans="1:12" x14ac:dyDescent="0.3">
      <c r="A53" s="4"/>
      <c r="B53" s="1253" t="s">
        <v>904</v>
      </c>
      <c r="C53" s="1253"/>
      <c r="D53" s="1253"/>
      <c r="E53" s="1253"/>
    </row>
    <row r="54" spans="1:12" x14ac:dyDescent="0.3">
      <c r="A54" s="4"/>
      <c r="B54" s="65">
        <v>23</v>
      </c>
      <c r="C54" s="206" t="s">
        <v>905</v>
      </c>
      <c r="D54" s="203">
        <v>1816</v>
      </c>
      <c r="E54" s="203">
        <v>1783</v>
      </c>
    </row>
    <row r="55" spans="1:12" x14ac:dyDescent="0.3">
      <c r="A55" s="4"/>
      <c r="B55" s="658">
        <v>24</v>
      </c>
      <c r="C55" s="668" t="s">
        <v>257</v>
      </c>
      <c r="D55" s="660">
        <v>35213</v>
      </c>
      <c r="E55" s="660">
        <v>35354</v>
      </c>
    </row>
    <row r="56" spans="1:12" x14ac:dyDescent="0.3">
      <c r="A56" s="4"/>
      <c r="B56" s="1253" t="s">
        <v>256</v>
      </c>
      <c r="C56" s="1253"/>
      <c r="D56" s="1253"/>
      <c r="E56" s="1253"/>
    </row>
    <row r="57" spans="1:12" x14ac:dyDescent="0.3">
      <c r="A57" s="4"/>
      <c r="B57" s="65">
        <v>25</v>
      </c>
      <c r="C57" s="207" t="s">
        <v>906</v>
      </c>
      <c r="D57" s="208">
        <v>5.16E-2</v>
      </c>
      <c r="E57" s="208">
        <v>5.04E-2</v>
      </c>
    </row>
    <row r="58" spans="1:12" ht="33" x14ac:dyDescent="0.3">
      <c r="A58" s="4"/>
      <c r="B58" s="66" t="s">
        <v>907</v>
      </c>
      <c r="C58" s="50" t="s">
        <v>908</v>
      </c>
      <c r="D58" s="209">
        <v>5.16E-2</v>
      </c>
      <c r="E58" s="209">
        <v>5.04E-2</v>
      </c>
    </row>
    <row r="59" spans="1:12" ht="33" x14ac:dyDescent="0.3">
      <c r="A59" s="4"/>
      <c r="B59" s="66" t="s">
        <v>909</v>
      </c>
      <c r="C59" s="210" t="s">
        <v>910</v>
      </c>
      <c r="D59" s="209">
        <v>5.16E-2</v>
      </c>
      <c r="E59" s="209">
        <v>5.04E-2</v>
      </c>
    </row>
    <row r="60" spans="1:12" x14ac:dyDescent="0.3">
      <c r="A60" s="4"/>
      <c r="B60" s="66">
        <v>26</v>
      </c>
      <c r="C60" s="50" t="s">
        <v>911</v>
      </c>
      <c r="D60" s="209">
        <v>0.03</v>
      </c>
      <c r="E60" s="209">
        <v>0.03</v>
      </c>
    </row>
    <row r="61" spans="1:12" x14ac:dyDescent="0.3">
      <c r="A61" s="4"/>
      <c r="B61" s="66" t="s">
        <v>912</v>
      </c>
      <c r="C61" s="141" t="s">
        <v>913</v>
      </c>
      <c r="D61" s="209">
        <v>0</v>
      </c>
      <c r="E61" s="209">
        <v>0</v>
      </c>
    </row>
    <row r="62" spans="1:12" x14ac:dyDescent="0.3">
      <c r="A62" s="4"/>
      <c r="B62" s="66" t="s">
        <v>914</v>
      </c>
      <c r="C62" s="48" t="s">
        <v>915</v>
      </c>
      <c r="D62" s="209">
        <v>0</v>
      </c>
      <c r="E62" s="209">
        <v>0</v>
      </c>
    </row>
    <row r="63" spans="1:12" x14ac:dyDescent="0.3">
      <c r="A63" s="4"/>
      <c r="B63" s="66">
        <v>27</v>
      </c>
      <c r="C63" s="210" t="s">
        <v>916</v>
      </c>
      <c r="D63" s="209">
        <v>0</v>
      </c>
      <c r="E63" s="209">
        <v>0</v>
      </c>
    </row>
    <row r="64" spans="1:12" x14ac:dyDescent="0.3">
      <c r="A64" s="4"/>
      <c r="B64" s="438" t="s">
        <v>917</v>
      </c>
      <c r="C64" s="318" t="s">
        <v>918</v>
      </c>
      <c r="D64" s="642">
        <v>0.03</v>
      </c>
      <c r="E64" s="642">
        <v>0.03</v>
      </c>
      <c r="L64" s="184"/>
    </row>
    <row r="65" spans="1:13" s="99" customFormat="1" x14ac:dyDescent="0.3">
      <c r="A65" s="4"/>
      <c r="B65" s="1253" t="s">
        <v>919</v>
      </c>
      <c r="C65" s="1253"/>
      <c r="D65" s="1253"/>
      <c r="E65" s="1253"/>
    </row>
    <row r="66" spans="1:13" s="99" customFormat="1" ht="33" x14ac:dyDescent="0.3">
      <c r="A66" s="4"/>
      <c r="B66" s="433" t="s">
        <v>920</v>
      </c>
      <c r="C66" s="501" t="s">
        <v>921</v>
      </c>
      <c r="D66" s="442" t="s">
        <v>922</v>
      </c>
      <c r="E66" s="442" t="s">
        <v>922</v>
      </c>
      <c r="M66" s="185"/>
    </row>
    <row r="67" spans="1:13" s="99" customFormat="1" x14ac:dyDescent="0.3">
      <c r="A67" s="4"/>
      <c r="B67" s="1253" t="s">
        <v>923</v>
      </c>
      <c r="C67" s="1253"/>
      <c r="D67" s="1253"/>
      <c r="E67" s="1253"/>
      <c r="M67" s="185"/>
    </row>
    <row r="68" spans="1:13" s="99" customFormat="1" ht="33" x14ac:dyDescent="0.3">
      <c r="A68" s="4"/>
      <c r="B68" s="65">
        <v>28</v>
      </c>
      <c r="C68" s="211" t="s">
        <v>924</v>
      </c>
      <c r="D68" s="203">
        <v>78</v>
      </c>
      <c r="E68" s="203">
        <v>0</v>
      </c>
      <c r="M68" s="185"/>
    </row>
    <row r="69" spans="1:13" s="99" customFormat="1" ht="33" x14ac:dyDescent="0.3">
      <c r="A69" s="4"/>
      <c r="B69" s="66">
        <v>29</v>
      </c>
      <c r="C69" s="55" t="s">
        <v>925</v>
      </c>
      <c r="D69" s="178">
        <v>86</v>
      </c>
      <c r="E69" s="178">
        <v>0</v>
      </c>
      <c r="M69" s="185"/>
    </row>
    <row r="70" spans="1:13" s="99" customFormat="1" ht="66" x14ac:dyDescent="0.3">
      <c r="A70" s="4"/>
      <c r="B70" s="66">
        <v>30</v>
      </c>
      <c r="C70" s="55" t="s">
        <v>926</v>
      </c>
      <c r="D70" s="178">
        <v>35205</v>
      </c>
      <c r="E70" s="178">
        <v>35354</v>
      </c>
      <c r="M70" s="185"/>
    </row>
    <row r="71" spans="1:13" s="99" customFormat="1" ht="66" x14ac:dyDescent="0.3">
      <c r="A71" s="4"/>
      <c r="B71" s="66" t="s">
        <v>927</v>
      </c>
      <c r="C71" s="55" t="s">
        <v>928</v>
      </c>
      <c r="D71" s="178">
        <v>35205</v>
      </c>
      <c r="E71" s="178">
        <v>35354</v>
      </c>
      <c r="M71" s="185"/>
    </row>
    <row r="72" spans="1:13" ht="66" x14ac:dyDescent="0.3">
      <c r="A72" s="4"/>
      <c r="B72" s="66">
        <v>31</v>
      </c>
      <c r="C72" s="55" t="s">
        <v>929</v>
      </c>
      <c r="D72" s="209">
        <v>5.16E-2</v>
      </c>
      <c r="E72" s="209">
        <v>5.04E-2</v>
      </c>
    </row>
    <row r="73" spans="1:13" ht="49.5" x14ac:dyDescent="0.3">
      <c r="A73" s="4"/>
      <c r="B73" s="113" t="s">
        <v>930</v>
      </c>
      <c r="C73" s="54" t="s">
        <v>931</v>
      </c>
      <c r="D73" s="117">
        <v>5.16E-2</v>
      </c>
      <c r="E73" s="117">
        <v>5.04E-2</v>
      </c>
    </row>
  </sheetData>
  <mergeCells count="11">
    <mergeCell ref="D5:E5"/>
    <mergeCell ref="B53:E53"/>
    <mergeCell ref="B56:E56"/>
    <mergeCell ref="B65:E65"/>
    <mergeCell ref="B67:E67"/>
    <mergeCell ref="B6:C7"/>
    <mergeCell ref="B8:E8"/>
    <mergeCell ref="B16:E16"/>
    <mergeCell ref="B28:E28"/>
    <mergeCell ref="B36:E36"/>
    <mergeCell ref="B41:E41"/>
  </mergeCells>
  <hyperlinks>
    <hyperlink ref="E2" location="_INDEX" display="Index" xr:uid="{7CA5B442-3F40-4169-8F72-90CE8537AF1B}"/>
  </hyperlinks>
  <pageMargins left="0.51181102362204722" right="0.51181102362204722" top="0.74803149606299213"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7">
    <tabColor theme="5"/>
    <pageSetUpPr fitToPage="1"/>
  </sheetPr>
  <dimension ref="A1:D17"/>
  <sheetViews>
    <sheetView showGridLines="0" zoomScaleNormal="100" workbookViewId="0">
      <selection activeCell="G14" sqref="G14"/>
    </sheetView>
  </sheetViews>
  <sheetFormatPr baseColWidth="10" defaultColWidth="9" defaultRowHeight="16.5" x14ac:dyDescent="0.3"/>
  <cols>
    <col min="1" max="2" width="9" style="165"/>
    <col min="3" max="3" width="84.5" style="165" customWidth="1"/>
    <col min="4" max="4" width="23.75" style="165" customWidth="1"/>
    <col min="5" max="16384" width="9" style="165"/>
  </cols>
  <sheetData>
    <row r="1" spans="1:4" x14ac:dyDescent="0.3">
      <c r="A1" s="4"/>
      <c r="B1" s="4"/>
      <c r="C1" s="4"/>
      <c r="D1" s="4"/>
    </row>
    <row r="2" spans="1:4" ht="32.25" customHeight="1" x14ac:dyDescent="0.3">
      <c r="A2" s="4"/>
      <c r="B2" s="1251" t="s">
        <v>932</v>
      </c>
      <c r="C2" s="1251"/>
      <c r="D2" s="1028" t="s">
        <v>180</v>
      </c>
    </row>
    <row r="3" spans="1:4" x14ac:dyDescent="0.3">
      <c r="A3" s="4"/>
      <c r="B3" s="4" t="str">
        <f>Stichtag &amp; Einheit_Mio</f>
        <v>31.12.2024 - in Mio. €</v>
      </c>
      <c r="C3" s="10"/>
      <c r="D3" s="10"/>
    </row>
    <row r="4" spans="1:4" x14ac:dyDescent="0.3">
      <c r="A4" s="4"/>
      <c r="B4" s="4"/>
      <c r="C4" s="4"/>
      <c r="D4" s="131" t="s">
        <v>699</v>
      </c>
    </row>
    <row r="5" spans="1:4" ht="33" x14ac:dyDescent="0.3">
      <c r="A5" s="4"/>
      <c r="B5" s="215"/>
      <c r="C5" s="76"/>
      <c r="D5" s="672" t="s">
        <v>842</v>
      </c>
    </row>
    <row r="6" spans="1:4" ht="33" x14ac:dyDescent="0.3">
      <c r="A6" s="4"/>
      <c r="B6" s="79" t="s">
        <v>933</v>
      </c>
      <c r="C6" s="669" t="s">
        <v>934</v>
      </c>
      <c r="D6" s="670">
        <v>33523</v>
      </c>
    </row>
    <row r="7" spans="1:4" x14ac:dyDescent="0.3">
      <c r="A7" s="4"/>
      <c r="B7" s="82" t="s">
        <v>935</v>
      </c>
      <c r="C7" s="216" t="s">
        <v>936</v>
      </c>
      <c r="D7" s="671">
        <v>0</v>
      </c>
    </row>
    <row r="8" spans="1:4" x14ac:dyDescent="0.3">
      <c r="A8" s="4"/>
      <c r="B8" s="82" t="s">
        <v>937</v>
      </c>
      <c r="C8" s="216" t="s">
        <v>938</v>
      </c>
      <c r="D8" s="176">
        <v>33523</v>
      </c>
    </row>
    <row r="9" spans="1:4" x14ac:dyDescent="0.3">
      <c r="A9" s="4"/>
      <c r="B9" s="82" t="s">
        <v>939</v>
      </c>
      <c r="C9" s="216" t="s">
        <v>940</v>
      </c>
      <c r="D9" s="178">
        <v>2559</v>
      </c>
    </row>
    <row r="10" spans="1:4" x14ac:dyDescent="0.3">
      <c r="A10" s="4"/>
      <c r="B10" s="82" t="s">
        <v>941</v>
      </c>
      <c r="C10" s="216" t="s">
        <v>942</v>
      </c>
      <c r="D10" s="178">
        <v>3261</v>
      </c>
    </row>
    <row r="11" spans="1:4" ht="33" x14ac:dyDescent="0.3">
      <c r="A11" s="4"/>
      <c r="B11" s="82" t="s">
        <v>943</v>
      </c>
      <c r="C11" s="219" t="s">
        <v>944</v>
      </c>
      <c r="D11" s="178">
        <v>0</v>
      </c>
    </row>
    <row r="12" spans="1:4" x14ac:dyDescent="0.3">
      <c r="A12" s="4"/>
      <c r="B12" s="82" t="s">
        <v>945</v>
      </c>
      <c r="C12" s="216" t="s">
        <v>946</v>
      </c>
      <c r="D12" s="178">
        <v>1117</v>
      </c>
    </row>
    <row r="13" spans="1:4" x14ac:dyDescent="0.3">
      <c r="A13" s="4"/>
      <c r="B13" s="82" t="s">
        <v>947</v>
      </c>
      <c r="C13" s="216" t="s">
        <v>948</v>
      </c>
      <c r="D13" s="178">
        <v>8538</v>
      </c>
    </row>
    <row r="14" spans="1:4" x14ac:dyDescent="0.3">
      <c r="A14" s="4"/>
      <c r="B14" s="82" t="s">
        <v>949</v>
      </c>
      <c r="C14" s="216" t="s">
        <v>950</v>
      </c>
      <c r="D14" s="178">
        <v>6836</v>
      </c>
    </row>
    <row r="15" spans="1:4" x14ac:dyDescent="0.3">
      <c r="A15" s="4"/>
      <c r="B15" s="82" t="s">
        <v>951</v>
      </c>
      <c r="C15" s="216" t="s">
        <v>952</v>
      </c>
      <c r="D15" s="178">
        <v>7128</v>
      </c>
    </row>
    <row r="16" spans="1:4" x14ac:dyDescent="0.3">
      <c r="A16" s="4"/>
      <c r="B16" s="82" t="s">
        <v>953</v>
      </c>
      <c r="C16" s="216" t="s">
        <v>954</v>
      </c>
      <c r="D16" s="178">
        <v>262</v>
      </c>
    </row>
    <row r="17" spans="1:4" ht="33" x14ac:dyDescent="0.3">
      <c r="A17" s="4"/>
      <c r="B17" s="217" t="s">
        <v>955</v>
      </c>
      <c r="C17" s="220" t="s">
        <v>956</v>
      </c>
      <c r="D17" s="218">
        <v>3822</v>
      </c>
    </row>
  </sheetData>
  <mergeCells count="1">
    <mergeCell ref="B2:C2"/>
  </mergeCells>
  <hyperlinks>
    <hyperlink ref="D2" location="_INDEX" display="Index" xr:uid="{57EF5785-59F4-4A40-9309-0ADA2F596FAF}"/>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8">
    <tabColor theme="5"/>
  </sheetPr>
  <dimension ref="A2:K45"/>
  <sheetViews>
    <sheetView showGridLines="0" topLeftCell="A22" zoomScaleNormal="100" zoomScaleSheetLayoutView="20" zoomScalePageLayoutView="70" workbookViewId="0">
      <selection activeCell="M38" sqref="M38"/>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221" t="s">
        <v>957</v>
      </c>
      <c r="K2" s="1028" t="s">
        <v>180</v>
      </c>
    </row>
    <row r="3" spans="1:11" x14ac:dyDescent="0.3">
      <c r="A3" s="121"/>
      <c r="B3" s="4" t="str">
        <f>Stichtag &amp; Einheit_Mio</f>
        <v>31.12.2024 - in Mio. €</v>
      </c>
    </row>
    <row r="4" spans="1:11" x14ac:dyDescent="0.3">
      <c r="A4" s="121"/>
    </row>
    <row r="5" spans="1:11" x14ac:dyDescent="0.3">
      <c r="B5" s="673"/>
      <c r="C5" s="674" t="s">
        <v>958</v>
      </c>
      <c r="D5" s="433" t="s">
        <v>699</v>
      </c>
      <c r="E5" s="433" t="s">
        <v>362</v>
      </c>
      <c r="F5" s="433" t="s">
        <v>496</v>
      </c>
      <c r="G5" s="433" t="s">
        <v>700</v>
      </c>
      <c r="H5" s="433" t="s">
        <v>701</v>
      </c>
      <c r="I5" s="433" t="s">
        <v>702</v>
      </c>
      <c r="J5" s="433" t="s">
        <v>703</v>
      </c>
      <c r="K5" s="433" t="s">
        <v>704</v>
      </c>
    </row>
    <row r="6" spans="1:11" x14ac:dyDescent="0.3">
      <c r="D6" s="1265" t="s">
        <v>959</v>
      </c>
      <c r="E6" s="1265"/>
      <c r="F6" s="1265"/>
      <c r="G6" s="1265"/>
      <c r="H6" s="1265" t="s">
        <v>960</v>
      </c>
      <c r="I6" s="1265"/>
      <c r="J6" s="1265"/>
      <c r="K6" s="1265"/>
    </row>
    <row r="7" spans="1:11" x14ac:dyDescent="0.3">
      <c r="B7" s="225" t="s">
        <v>961</v>
      </c>
      <c r="C7" s="232" t="s">
        <v>962</v>
      </c>
      <c r="D7" s="227" t="str">
        <f>Stichtag</f>
        <v>31.12.2024</v>
      </c>
      <c r="E7" s="227">
        <f>Stichtag_VP</f>
        <v>45565</v>
      </c>
      <c r="F7" s="227">
        <v>45473</v>
      </c>
      <c r="G7" s="228">
        <v>45382</v>
      </c>
      <c r="H7" s="229" t="str">
        <f>Stichtag</f>
        <v>31.12.2024</v>
      </c>
      <c r="I7" s="227">
        <f>Stichtag_VP</f>
        <v>45565</v>
      </c>
      <c r="J7" s="227">
        <f>F7</f>
        <v>45473</v>
      </c>
      <c r="K7" s="228">
        <f>G7</f>
        <v>45382</v>
      </c>
    </row>
    <row r="8" spans="1:11" ht="33" x14ac:dyDescent="0.3">
      <c r="B8" s="230" t="s">
        <v>963</v>
      </c>
      <c r="C8" s="220" t="s">
        <v>964</v>
      </c>
      <c r="D8" s="231">
        <v>12</v>
      </c>
      <c r="E8" s="231">
        <v>12</v>
      </c>
      <c r="F8" s="231">
        <v>12</v>
      </c>
      <c r="G8" s="231">
        <v>12</v>
      </c>
      <c r="H8" s="231">
        <v>12</v>
      </c>
      <c r="I8" s="231">
        <v>12</v>
      </c>
      <c r="J8" s="231">
        <v>12</v>
      </c>
      <c r="K8" s="231">
        <v>12</v>
      </c>
    </row>
    <row r="9" spans="1:11" s="5" customFormat="1" x14ac:dyDescent="0.3">
      <c r="B9" s="1264" t="s">
        <v>965</v>
      </c>
      <c r="C9" s="1264"/>
      <c r="D9" s="1264"/>
      <c r="E9" s="1264"/>
      <c r="F9" s="1264"/>
      <c r="G9" s="1264"/>
      <c r="H9" s="1264"/>
      <c r="I9" s="1264"/>
      <c r="J9" s="1264"/>
      <c r="K9" s="1264"/>
    </row>
    <row r="10" spans="1:11" x14ac:dyDescent="0.3">
      <c r="B10" s="63">
        <v>1</v>
      </c>
      <c r="C10" s="214" t="s">
        <v>966</v>
      </c>
      <c r="D10" s="1266"/>
      <c r="E10" s="1266"/>
      <c r="F10" s="1266"/>
      <c r="G10" s="1266"/>
      <c r="H10" s="222">
        <v>3887</v>
      </c>
      <c r="I10" s="222">
        <v>3765</v>
      </c>
      <c r="J10" s="222">
        <v>3901</v>
      </c>
      <c r="K10" s="222">
        <v>3924</v>
      </c>
    </row>
    <row r="11" spans="1:11" s="5" customFormat="1" x14ac:dyDescent="0.3">
      <c r="B11" s="1264" t="s">
        <v>967</v>
      </c>
      <c r="C11" s="1264"/>
      <c r="D11" s="1264"/>
      <c r="E11" s="1264"/>
      <c r="F11" s="1264"/>
      <c r="G11" s="1264"/>
      <c r="H11" s="1264"/>
      <c r="I11" s="1264"/>
      <c r="J11" s="1264"/>
      <c r="K11" s="1264"/>
    </row>
    <row r="12" spans="1:11" ht="33" x14ac:dyDescent="0.3">
      <c r="B12" s="233">
        <v>2</v>
      </c>
      <c r="C12" s="226" t="s">
        <v>968</v>
      </c>
      <c r="D12" s="234">
        <v>12492</v>
      </c>
      <c r="E12" s="234">
        <v>11230</v>
      </c>
      <c r="F12" s="234">
        <v>10601</v>
      </c>
      <c r="G12" s="234">
        <v>10237</v>
      </c>
      <c r="H12" s="234">
        <v>504</v>
      </c>
      <c r="I12" s="234">
        <v>461</v>
      </c>
      <c r="J12" s="234">
        <v>450</v>
      </c>
      <c r="K12" s="234">
        <v>464</v>
      </c>
    </row>
    <row r="13" spans="1:11" x14ac:dyDescent="0.3">
      <c r="B13" s="82">
        <v>3</v>
      </c>
      <c r="C13" s="235" t="s">
        <v>969</v>
      </c>
      <c r="D13" s="236">
        <v>4489</v>
      </c>
      <c r="E13" s="236">
        <v>4026</v>
      </c>
      <c r="F13" s="236">
        <v>3928</v>
      </c>
      <c r="G13" s="236">
        <v>4051</v>
      </c>
      <c r="H13" s="236">
        <v>224</v>
      </c>
      <c r="I13" s="236">
        <v>201</v>
      </c>
      <c r="J13" s="236">
        <v>196</v>
      </c>
      <c r="K13" s="236">
        <v>203</v>
      </c>
    </row>
    <row r="14" spans="1:11" x14ac:dyDescent="0.3">
      <c r="B14" s="82">
        <v>4</v>
      </c>
      <c r="C14" s="235" t="s">
        <v>970</v>
      </c>
      <c r="D14" s="236">
        <v>2505</v>
      </c>
      <c r="E14" s="236">
        <v>2336</v>
      </c>
      <c r="F14" s="236">
        <v>2295</v>
      </c>
      <c r="G14" s="236">
        <v>2382</v>
      </c>
      <c r="H14" s="236">
        <v>278</v>
      </c>
      <c r="I14" s="236">
        <v>259</v>
      </c>
      <c r="J14" s="236">
        <v>251</v>
      </c>
      <c r="K14" s="236">
        <v>259</v>
      </c>
    </row>
    <row r="15" spans="1:11" x14ac:dyDescent="0.3">
      <c r="B15" s="82">
        <v>5</v>
      </c>
      <c r="C15" s="219" t="s">
        <v>971</v>
      </c>
      <c r="D15" s="236">
        <v>3055</v>
      </c>
      <c r="E15" s="236">
        <v>3090</v>
      </c>
      <c r="F15" s="236">
        <v>3148</v>
      </c>
      <c r="G15" s="236">
        <v>3312</v>
      </c>
      <c r="H15" s="236">
        <v>1278</v>
      </c>
      <c r="I15" s="236">
        <v>1288</v>
      </c>
      <c r="J15" s="236">
        <v>1307</v>
      </c>
      <c r="K15" s="236">
        <v>1377</v>
      </c>
    </row>
    <row r="16" spans="1:11" ht="33" x14ac:dyDescent="0.3">
      <c r="B16" s="82">
        <v>6</v>
      </c>
      <c r="C16" s="235" t="s">
        <v>972</v>
      </c>
      <c r="D16" s="236">
        <v>0</v>
      </c>
      <c r="E16" s="236">
        <v>0</v>
      </c>
      <c r="F16" s="236" t="s">
        <v>973</v>
      </c>
      <c r="G16" s="236" t="s">
        <v>973</v>
      </c>
      <c r="H16" s="236">
        <v>0</v>
      </c>
      <c r="I16" s="236">
        <v>0</v>
      </c>
      <c r="J16" s="236" t="s">
        <v>973</v>
      </c>
      <c r="K16" s="236" t="s">
        <v>973</v>
      </c>
    </row>
    <row r="17" spans="2:11" x14ac:dyDescent="0.3">
      <c r="B17" s="82">
        <v>7</v>
      </c>
      <c r="C17" s="235" t="s">
        <v>974</v>
      </c>
      <c r="D17" s="236">
        <v>3055</v>
      </c>
      <c r="E17" s="236">
        <v>3090</v>
      </c>
      <c r="F17" s="236">
        <v>3147</v>
      </c>
      <c r="G17" s="236">
        <v>3311</v>
      </c>
      <c r="H17" s="236">
        <v>1278</v>
      </c>
      <c r="I17" s="236">
        <v>1287</v>
      </c>
      <c r="J17" s="236">
        <v>1306</v>
      </c>
      <c r="K17" s="236">
        <v>1376</v>
      </c>
    </row>
    <row r="18" spans="2:11" x14ac:dyDescent="0.3">
      <c r="B18" s="82">
        <v>8</v>
      </c>
      <c r="C18" s="235" t="s">
        <v>975</v>
      </c>
      <c r="D18" s="236">
        <v>1</v>
      </c>
      <c r="E18" s="236">
        <v>1</v>
      </c>
      <c r="F18" s="236">
        <v>1</v>
      </c>
      <c r="G18" s="236">
        <v>1</v>
      </c>
      <c r="H18" s="236">
        <v>1</v>
      </c>
      <c r="I18" s="236">
        <v>1</v>
      </c>
      <c r="J18" s="236">
        <v>1</v>
      </c>
      <c r="K18" s="236">
        <v>1</v>
      </c>
    </row>
    <row r="19" spans="2:11" x14ac:dyDescent="0.3">
      <c r="B19" s="82">
        <v>9</v>
      </c>
      <c r="C19" s="235" t="s">
        <v>976</v>
      </c>
      <c r="D19" s="1261"/>
      <c r="E19" s="1261"/>
      <c r="F19" s="1261"/>
      <c r="G19" s="1261"/>
      <c r="H19" s="236">
        <v>9</v>
      </c>
      <c r="I19" s="236">
        <v>14</v>
      </c>
      <c r="J19" s="236">
        <v>10</v>
      </c>
      <c r="K19" s="236">
        <v>7</v>
      </c>
    </row>
    <row r="20" spans="2:11" x14ac:dyDescent="0.3">
      <c r="B20" s="82">
        <v>10</v>
      </c>
      <c r="C20" s="219" t="s">
        <v>977</v>
      </c>
      <c r="D20" s="236">
        <v>2031</v>
      </c>
      <c r="E20" s="236">
        <v>1938</v>
      </c>
      <c r="F20" s="236">
        <v>1902</v>
      </c>
      <c r="G20" s="236">
        <v>1858</v>
      </c>
      <c r="H20" s="236">
        <v>780</v>
      </c>
      <c r="I20" s="236">
        <v>737</v>
      </c>
      <c r="J20" s="236">
        <v>698</v>
      </c>
      <c r="K20" s="236">
        <v>651</v>
      </c>
    </row>
    <row r="21" spans="2:11" ht="33" x14ac:dyDescent="0.3">
      <c r="B21" s="82">
        <v>11</v>
      </c>
      <c r="C21" s="235" t="s">
        <v>978</v>
      </c>
      <c r="D21" s="236">
        <v>362</v>
      </c>
      <c r="E21" s="236">
        <v>350</v>
      </c>
      <c r="F21" s="236">
        <v>332</v>
      </c>
      <c r="G21" s="236">
        <v>312</v>
      </c>
      <c r="H21" s="236">
        <v>362</v>
      </c>
      <c r="I21" s="236">
        <v>350</v>
      </c>
      <c r="J21" s="236">
        <v>332</v>
      </c>
      <c r="K21" s="236">
        <v>312</v>
      </c>
    </row>
    <row r="22" spans="2:11" ht="33" x14ac:dyDescent="0.3">
      <c r="B22" s="82">
        <v>12</v>
      </c>
      <c r="C22" s="235" t="s">
        <v>979</v>
      </c>
      <c r="D22" s="236">
        <v>5</v>
      </c>
      <c r="E22" s="236">
        <v>1</v>
      </c>
      <c r="F22" s="236" t="s">
        <v>973</v>
      </c>
      <c r="G22" s="236" t="s">
        <v>973</v>
      </c>
      <c r="H22" s="236">
        <v>5</v>
      </c>
      <c r="I22" s="236">
        <v>1</v>
      </c>
      <c r="J22" s="236" t="s">
        <v>973</v>
      </c>
      <c r="K22" s="236" t="s">
        <v>973</v>
      </c>
    </row>
    <row r="23" spans="2:11" x14ac:dyDescent="0.3">
      <c r="B23" s="82">
        <v>13</v>
      </c>
      <c r="C23" s="235" t="s">
        <v>980</v>
      </c>
      <c r="D23" s="236">
        <v>1665</v>
      </c>
      <c r="E23" s="236">
        <v>1587</v>
      </c>
      <c r="F23" s="236">
        <v>1571</v>
      </c>
      <c r="G23" s="236">
        <v>1546</v>
      </c>
      <c r="H23" s="236">
        <v>413</v>
      </c>
      <c r="I23" s="236">
        <v>385</v>
      </c>
      <c r="J23" s="236">
        <v>366</v>
      </c>
      <c r="K23" s="236">
        <v>339</v>
      </c>
    </row>
    <row r="24" spans="2:11" x14ac:dyDescent="0.3">
      <c r="B24" s="82">
        <v>14</v>
      </c>
      <c r="C24" s="219" t="s">
        <v>981</v>
      </c>
      <c r="D24" s="236">
        <v>55</v>
      </c>
      <c r="E24" s="236">
        <v>48</v>
      </c>
      <c r="F24" s="236">
        <v>43</v>
      </c>
      <c r="G24" s="236">
        <v>38</v>
      </c>
      <c r="H24" s="236">
        <v>27</v>
      </c>
      <c r="I24" s="236">
        <v>25</v>
      </c>
      <c r="J24" s="236">
        <v>20</v>
      </c>
      <c r="K24" s="236">
        <v>16</v>
      </c>
    </row>
    <row r="25" spans="2:11" x14ac:dyDescent="0.3">
      <c r="B25" s="82">
        <v>15</v>
      </c>
      <c r="C25" s="219" t="s">
        <v>982</v>
      </c>
      <c r="D25" s="236">
        <v>3166</v>
      </c>
      <c r="E25" s="236">
        <v>2957</v>
      </c>
      <c r="F25" s="236">
        <v>2907</v>
      </c>
      <c r="G25" s="236">
        <v>2938</v>
      </c>
      <c r="H25" s="236">
        <v>250</v>
      </c>
      <c r="I25" s="236">
        <v>246</v>
      </c>
      <c r="J25" s="236">
        <v>248</v>
      </c>
      <c r="K25" s="236">
        <v>257</v>
      </c>
    </row>
    <row r="26" spans="2:11" x14ac:dyDescent="0.3">
      <c r="B26" s="217">
        <v>16</v>
      </c>
      <c r="C26" s="220" t="s">
        <v>983</v>
      </c>
      <c r="D26" s="1262"/>
      <c r="E26" s="1262"/>
      <c r="F26" s="1262"/>
      <c r="G26" s="1262"/>
      <c r="H26" s="237">
        <v>2849</v>
      </c>
      <c r="I26" s="237">
        <v>2770</v>
      </c>
      <c r="J26" s="237">
        <v>2732</v>
      </c>
      <c r="K26" s="237">
        <v>2772</v>
      </c>
    </row>
    <row r="27" spans="2:11" s="5" customFormat="1" x14ac:dyDescent="0.3">
      <c r="B27" s="1264">
        <v>0</v>
      </c>
      <c r="C27" s="1264"/>
      <c r="D27" s="1264"/>
      <c r="E27" s="1264"/>
      <c r="F27" s="1264"/>
      <c r="G27" s="1264"/>
      <c r="H27" s="1264"/>
      <c r="I27" s="1264"/>
      <c r="J27" s="1264"/>
      <c r="K27" s="1264"/>
    </row>
    <row r="28" spans="2:11" x14ac:dyDescent="0.3">
      <c r="B28" s="233">
        <v>17</v>
      </c>
      <c r="C28" s="226" t="s">
        <v>984</v>
      </c>
      <c r="D28" s="234">
        <v>0</v>
      </c>
      <c r="E28" s="234">
        <v>0</v>
      </c>
      <c r="F28" s="234" t="s">
        <v>973</v>
      </c>
      <c r="G28" s="234" t="s">
        <v>973</v>
      </c>
      <c r="H28" s="234">
        <v>0</v>
      </c>
      <c r="I28" s="234">
        <v>0</v>
      </c>
      <c r="J28" s="234" t="s">
        <v>973</v>
      </c>
      <c r="K28" s="234" t="s">
        <v>973</v>
      </c>
    </row>
    <row r="29" spans="2:11" x14ac:dyDescent="0.3">
      <c r="B29" s="82">
        <v>18</v>
      </c>
      <c r="C29" s="219" t="s">
        <v>985</v>
      </c>
      <c r="D29" s="236">
        <v>737</v>
      </c>
      <c r="E29" s="236">
        <v>752</v>
      </c>
      <c r="F29" s="236">
        <v>749</v>
      </c>
      <c r="G29" s="236">
        <v>852</v>
      </c>
      <c r="H29" s="236">
        <v>513</v>
      </c>
      <c r="I29" s="236">
        <v>521</v>
      </c>
      <c r="J29" s="236">
        <v>526</v>
      </c>
      <c r="K29" s="236">
        <v>648</v>
      </c>
    </row>
    <row r="30" spans="2:11" x14ac:dyDescent="0.3">
      <c r="B30" s="82">
        <v>19</v>
      </c>
      <c r="C30" s="219" t="s">
        <v>986</v>
      </c>
      <c r="D30" s="236">
        <v>32</v>
      </c>
      <c r="E30" s="236">
        <v>34</v>
      </c>
      <c r="F30" s="236">
        <v>28</v>
      </c>
      <c r="G30" s="236">
        <v>23</v>
      </c>
      <c r="H30" s="236">
        <v>24</v>
      </c>
      <c r="I30" s="236">
        <v>27</v>
      </c>
      <c r="J30" s="236">
        <v>23</v>
      </c>
      <c r="K30" s="236">
        <v>19</v>
      </c>
    </row>
    <row r="31" spans="2:11" ht="66" x14ac:dyDescent="0.3">
      <c r="B31" s="82" t="s">
        <v>987</v>
      </c>
      <c r="C31" s="219" t="s">
        <v>988</v>
      </c>
      <c r="D31" s="1261"/>
      <c r="E31" s="1261"/>
      <c r="F31" s="1261"/>
      <c r="G31" s="1261"/>
      <c r="H31" s="236">
        <v>0</v>
      </c>
      <c r="I31" s="236">
        <v>0</v>
      </c>
      <c r="J31" s="236" t="s">
        <v>973</v>
      </c>
      <c r="K31" s="236" t="s">
        <v>973</v>
      </c>
    </row>
    <row r="32" spans="2:11" ht="33" x14ac:dyDescent="0.3">
      <c r="B32" s="82" t="s">
        <v>989</v>
      </c>
      <c r="C32" s="219" t="s">
        <v>990</v>
      </c>
      <c r="D32" s="1261"/>
      <c r="E32" s="1261"/>
      <c r="F32" s="1261"/>
      <c r="G32" s="1261"/>
      <c r="H32" s="236">
        <v>0</v>
      </c>
      <c r="I32" s="236">
        <v>0</v>
      </c>
      <c r="J32" s="236" t="s">
        <v>973</v>
      </c>
      <c r="K32" s="236" t="s">
        <v>973</v>
      </c>
    </row>
    <row r="33" spans="1:11" x14ac:dyDescent="0.3">
      <c r="B33" s="82">
        <v>20</v>
      </c>
      <c r="C33" s="219" t="s">
        <v>991</v>
      </c>
      <c r="D33" s="236">
        <v>768</v>
      </c>
      <c r="E33" s="236">
        <v>786</v>
      </c>
      <c r="F33" s="236">
        <v>778</v>
      </c>
      <c r="G33" s="236">
        <v>875</v>
      </c>
      <c r="H33" s="236">
        <v>536</v>
      </c>
      <c r="I33" s="236">
        <v>548</v>
      </c>
      <c r="J33" s="236">
        <v>549</v>
      </c>
      <c r="K33" s="236">
        <v>667</v>
      </c>
    </row>
    <row r="34" spans="1:11" x14ac:dyDescent="0.3">
      <c r="B34" s="82" t="s">
        <v>398</v>
      </c>
      <c r="C34" s="235" t="s">
        <v>992</v>
      </c>
      <c r="D34" s="236">
        <v>0</v>
      </c>
      <c r="E34" s="236">
        <v>0</v>
      </c>
      <c r="F34" s="236" t="s">
        <v>973</v>
      </c>
      <c r="G34" s="236" t="s">
        <v>973</v>
      </c>
      <c r="H34" s="236">
        <v>0</v>
      </c>
      <c r="I34" s="236">
        <v>0</v>
      </c>
      <c r="J34" s="236" t="s">
        <v>973</v>
      </c>
      <c r="K34" s="236" t="s">
        <v>973</v>
      </c>
    </row>
    <row r="35" spans="1:11" x14ac:dyDescent="0.3">
      <c r="B35" s="82" t="s">
        <v>400</v>
      </c>
      <c r="C35" s="235" t="s">
        <v>993</v>
      </c>
      <c r="D35" s="236">
        <v>0</v>
      </c>
      <c r="E35" s="236">
        <v>0</v>
      </c>
      <c r="F35" s="236" t="s">
        <v>973</v>
      </c>
      <c r="G35" s="236" t="s">
        <v>973</v>
      </c>
      <c r="H35" s="236">
        <v>0</v>
      </c>
      <c r="I35" s="236">
        <v>0</v>
      </c>
      <c r="J35" s="236" t="s">
        <v>973</v>
      </c>
      <c r="K35" s="236" t="s">
        <v>973</v>
      </c>
    </row>
    <row r="36" spans="1:11" x14ac:dyDescent="0.3">
      <c r="B36" s="217" t="s">
        <v>402</v>
      </c>
      <c r="C36" s="239" t="s">
        <v>994</v>
      </c>
      <c r="D36" s="237">
        <v>768</v>
      </c>
      <c r="E36" s="237">
        <v>786</v>
      </c>
      <c r="F36" s="237">
        <v>778</v>
      </c>
      <c r="G36" s="237">
        <v>875</v>
      </c>
      <c r="H36" s="237">
        <v>536</v>
      </c>
      <c r="I36" s="237">
        <v>548</v>
      </c>
      <c r="J36" s="237">
        <v>549</v>
      </c>
      <c r="K36" s="237">
        <v>667</v>
      </c>
    </row>
    <row r="37" spans="1:11" s="5" customFormat="1" x14ac:dyDescent="0.3">
      <c r="B37" s="1259" t="s">
        <v>995</v>
      </c>
      <c r="C37" s="1259"/>
      <c r="D37" s="1259"/>
      <c r="E37" s="1259"/>
      <c r="F37" s="1259"/>
      <c r="G37" s="1259"/>
      <c r="H37" s="1259"/>
      <c r="I37" s="1259"/>
      <c r="J37" s="1259"/>
      <c r="K37" s="1259"/>
    </row>
    <row r="38" spans="1:11" x14ac:dyDescent="0.3">
      <c r="B38" s="65" t="s">
        <v>996</v>
      </c>
      <c r="C38" s="240" t="s">
        <v>997</v>
      </c>
      <c r="D38" s="1260"/>
      <c r="E38" s="1260"/>
      <c r="F38" s="1260"/>
      <c r="G38" s="1260"/>
      <c r="H38" s="234">
        <v>3887</v>
      </c>
      <c r="I38" s="234">
        <v>3765</v>
      </c>
      <c r="J38" s="234">
        <v>3901</v>
      </c>
      <c r="K38" s="234">
        <v>3836</v>
      </c>
    </row>
    <row r="39" spans="1:11" x14ac:dyDescent="0.3">
      <c r="B39" s="66">
        <v>22</v>
      </c>
      <c r="C39" s="241" t="s">
        <v>998</v>
      </c>
      <c r="D39" s="1261"/>
      <c r="E39" s="1261"/>
      <c r="F39" s="1261"/>
      <c r="G39" s="1261"/>
      <c r="H39" s="236">
        <v>2312</v>
      </c>
      <c r="I39" s="236">
        <v>2222</v>
      </c>
      <c r="J39" s="236">
        <v>2183</v>
      </c>
      <c r="K39" s="236">
        <v>2106</v>
      </c>
    </row>
    <row r="40" spans="1:11" x14ac:dyDescent="0.3">
      <c r="B40" s="113">
        <v>23</v>
      </c>
      <c r="C40" s="242" t="s">
        <v>999</v>
      </c>
      <c r="D40" s="1262"/>
      <c r="E40" s="1262"/>
      <c r="F40" s="1262"/>
      <c r="G40" s="1262"/>
      <c r="H40" s="243">
        <v>1.6891</v>
      </c>
      <c r="I40" s="243">
        <v>1.7024999999999999</v>
      </c>
      <c r="J40" s="243">
        <v>1.7938000000000001</v>
      </c>
      <c r="K40" s="243">
        <v>1.831</v>
      </c>
    </row>
    <row r="41" spans="1:11" x14ac:dyDescent="0.3">
      <c r="A41" s="99"/>
      <c r="B41" s="99"/>
      <c r="C41" s="99"/>
      <c r="D41" s="99"/>
      <c r="E41" s="99"/>
      <c r="F41" s="99"/>
      <c r="G41" s="99"/>
      <c r="H41" s="99"/>
      <c r="I41" s="99"/>
      <c r="J41" s="99"/>
      <c r="K41" s="99"/>
    </row>
    <row r="42" spans="1:11" x14ac:dyDescent="0.3">
      <c r="A42" s="99"/>
      <c r="B42" s="99"/>
      <c r="C42" s="99"/>
      <c r="D42" s="99"/>
      <c r="E42" s="99"/>
      <c r="F42" s="99"/>
      <c r="G42" s="99"/>
      <c r="H42" s="1263"/>
      <c r="I42" s="1263"/>
      <c r="J42" s="1263"/>
      <c r="K42" s="1263"/>
    </row>
    <row r="43" spans="1:11" x14ac:dyDescent="0.3">
      <c r="A43" s="99"/>
      <c r="B43" s="189"/>
      <c r="C43" s="223"/>
      <c r="D43" s="1258"/>
      <c r="E43" s="1258"/>
      <c r="F43" s="1258"/>
      <c r="G43" s="1258"/>
      <c r="H43" s="224"/>
      <c r="I43" s="224"/>
      <c r="J43" s="224"/>
      <c r="K43" s="224"/>
    </row>
    <row r="44" spans="1:11" x14ac:dyDescent="0.3">
      <c r="A44" s="99"/>
      <c r="B44" s="189"/>
      <c r="C44" s="171"/>
      <c r="D44" s="1258"/>
      <c r="E44" s="1258"/>
      <c r="F44" s="1258"/>
      <c r="G44" s="1258"/>
      <c r="H44" s="224"/>
      <c r="I44" s="224"/>
      <c r="J44" s="224"/>
      <c r="K44" s="224"/>
    </row>
    <row r="45" spans="1:11" x14ac:dyDescent="0.3">
      <c r="A45" s="99"/>
      <c r="B45" s="189"/>
      <c r="C45" s="171"/>
      <c r="D45" s="1258"/>
      <c r="E45" s="1258"/>
      <c r="F45" s="1258"/>
      <c r="G45" s="1258"/>
      <c r="H45" s="224"/>
      <c r="I45" s="224"/>
      <c r="J45" s="224"/>
      <c r="K45" s="224"/>
    </row>
  </sheetData>
  <mergeCells count="18">
    <mergeCell ref="D19:G19"/>
    <mergeCell ref="D32:G32"/>
    <mergeCell ref="B27:K27"/>
    <mergeCell ref="D31:G31"/>
    <mergeCell ref="D6:G6"/>
    <mergeCell ref="H6:K6"/>
    <mergeCell ref="B9:K9"/>
    <mergeCell ref="B11:K11"/>
    <mergeCell ref="D10:G10"/>
    <mergeCell ref="D26:G26"/>
    <mergeCell ref="D43:G43"/>
    <mergeCell ref="D44:G44"/>
    <mergeCell ref="D45:G45"/>
    <mergeCell ref="B37:K37"/>
    <mergeCell ref="D38:G38"/>
    <mergeCell ref="D39:G39"/>
    <mergeCell ref="D40:G40"/>
    <mergeCell ref="H42:K42"/>
  </mergeCells>
  <hyperlinks>
    <hyperlink ref="K2" location="_INDEX" display="Index" xr:uid="{D1CD744A-84D7-45F0-97D0-6016F3DF651F}"/>
  </hyperlinks>
  <pageMargins left="0.7" right="0.7" top="0.75" bottom="0.75" header="0.3" footer="0.3"/>
  <pageSetup paperSize="9" scale="31" orientation="portrait" verticalDpi="200" r:id="rId1"/>
  <colBreaks count="1" manualBreakCount="1">
    <brk id="12" max="1048575" man="1"/>
  </colBreaks>
  <ignoredErrors>
    <ignoredError sqref="B19 B12 B13 B14 B15 B16 B17 B21 B20 B24 B23 C27:K27 B25 B30 B29 B35 B33 C37:K37 B36 B40 B38 B39 B32 B31 B22 B28 B18 B3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464C-D553-4F5D-8884-1029BA754B80}">
  <sheetPr codeName="Tabelle19">
    <tabColor theme="5"/>
  </sheetPr>
  <dimension ref="A1:M46"/>
  <sheetViews>
    <sheetView showGridLines="0" zoomScaleNormal="100" zoomScalePageLayoutView="70" workbookViewId="0">
      <selection activeCell="H2" sqref="H2"/>
    </sheetView>
  </sheetViews>
  <sheetFormatPr baseColWidth="10" defaultColWidth="9" defaultRowHeight="16.5" x14ac:dyDescent="0.3"/>
  <cols>
    <col min="1" max="2" width="9" style="99"/>
    <col min="3" max="3" width="45.75" style="99" customWidth="1"/>
    <col min="4" max="5" width="15.625" style="802" customWidth="1"/>
    <col min="6" max="6" width="16.375" style="802" customWidth="1"/>
    <col min="7" max="8" width="15.625" style="802" customWidth="1"/>
    <col min="9" max="9" width="19.25" style="99" customWidth="1"/>
    <col min="10" max="10" width="9" style="99"/>
    <col min="11" max="11" width="34.875" style="99" customWidth="1"/>
    <col min="12" max="12" width="27.875" style="99" customWidth="1"/>
    <col min="13" max="13" width="25.875" style="99" customWidth="1"/>
    <col min="14" max="16384" width="9" style="99"/>
  </cols>
  <sheetData>
    <row r="1" spans="1:13" x14ac:dyDescent="0.3">
      <c r="A1" s="4"/>
      <c r="B1" s="4"/>
      <c r="C1" s="4"/>
      <c r="D1" s="14"/>
      <c r="E1" s="14"/>
      <c r="F1" s="14"/>
      <c r="G1" s="14"/>
      <c r="H1" s="14"/>
    </row>
    <row r="2" spans="1:13" x14ac:dyDescent="0.3">
      <c r="A2" s="4"/>
      <c r="B2" s="221" t="s">
        <v>1000</v>
      </c>
      <c r="C2" s="4"/>
      <c r="D2" s="14"/>
      <c r="E2" s="14"/>
      <c r="F2" s="14"/>
      <c r="G2" s="14"/>
      <c r="H2" s="1028" t="s">
        <v>180</v>
      </c>
    </row>
    <row r="3" spans="1:13" x14ac:dyDescent="0.3">
      <c r="A3" s="4"/>
      <c r="B3" s="4" t="str">
        <f>Stichtag &amp; Einheit_Mio</f>
        <v>31.12.2024 - in Mio. €</v>
      </c>
      <c r="C3" s="4"/>
      <c r="D3" s="14"/>
      <c r="E3" s="14"/>
      <c r="F3" s="14"/>
      <c r="G3" s="14"/>
      <c r="H3" s="14"/>
    </row>
    <row r="4" spans="1:13" x14ac:dyDescent="0.3">
      <c r="A4" s="4"/>
      <c r="B4" s="4"/>
      <c r="C4" s="4"/>
      <c r="D4" s="14"/>
      <c r="E4" s="14"/>
      <c r="F4" s="14"/>
      <c r="G4" s="14"/>
      <c r="H4" s="14"/>
    </row>
    <row r="5" spans="1:13" x14ac:dyDescent="0.3">
      <c r="A5" s="4"/>
      <c r="B5" s="1268"/>
      <c r="C5" s="1268"/>
      <c r="D5" s="16" t="s">
        <v>183</v>
      </c>
      <c r="E5" s="16" t="s">
        <v>184</v>
      </c>
      <c r="F5" s="16" t="s">
        <v>185</v>
      </c>
      <c r="G5" s="16" t="s">
        <v>221</v>
      </c>
      <c r="H5" s="64" t="s">
        <v>222</v>
      </c>
    </row>
    <row r="6" spans="1:13" x14ac:dyDescent="0.3">
      <c r="A6" s="4"/>
      <c r="B6" s="1268" t="s">
        <v>1001</v>
      </c>
      <c r="C6" s="1268"/>
      <c r="D6" s="1270" t="s">
        <v>1002</v>
      </c>
      <c r="E6" s="1270"/>
      <c r="F6" s="1270"/>
      <c r="G6" s="1270"/>
      <c r="H6" s="1252" t="s">
        <v>1003</v>
      </c>
    </row>
    <row r="7" spans="1:13" ht="33" x14ac:dyDescent="0.3">
      <c r="A7" s="4"/>
      <c r="B7" s="1269"/>
      <c r="C7" s="1269"/>
      <c r="D7" s="89" t="s">
        <v>1004</v>
      </c>
      <c r="E7" s="89" t="s">
        <v>1005</v>
      </c>
      <c r="F7" s="89" t="s">
        <v>1006</v>
      </c>
      <c r="G7" s="89" t="s">
        <v>1007</v>
      </c>
      <c r="H7" s="1271"/>
    </row>
    <row r="8" spans="1:13" x14ac:dyDescent="0.3">
      <c r="A8" s="4"/>
      <c r="B8" s="1272" t="s">
        <v>1008</v>
      </c>
      <c r="C8" s="1272"/>
      <c r="D8" s="1272"/>
      <c r="E8" s="1272"/>
      <c r="F8" s="1272"/>
      <c r="G8" s="1272"/>
      <c r="H8" s="1272"/>
    </row>
    <row r="9" spans="1:13" x14ac:dyDescent="0.3">
      <c r="A9" s="4"/>
      <c r="B9" s="249">
        <v>1</v>
      </c>
      <c r="C9" s="250" t="s">
        <v>1009</v>
      </c>
      <c r="D9" s="801">
        <v>1850</v>
      </c>
      <c r="E9" s="801">
        <v>0</v>
      </c>
      <c r="F9" s="801">
        <v>0</v>
      </c>
      <c r="G9" s="267">
        <v>464</v>
      </c>
      <c r="H9" s="267">
        <v>2314</v>
      </c>
    </row>
    <row r="10" spans="1:13" x14ac:dyDescent="0.3">
      <c r="A10" s="4"/>
      <c r="B10" s="251">
        <v>2</v>
      </c>
      <c r="C10" s="252" t="s">
        <v>1010</v>
      </c>
      <c r="D10" s="197">
        <v>1850</v>
      </c>
      <c r="E10" s="197">
        <v>0</v>
      </c>
      <c r="F10" s="197">
        <v>0</v>
      </c>
      <c r="G10" s="253">
        <v>463</v>
      </c>
      <c r="H10" s="253">
        <v>2314</v>
      </c>
      <c r="I10" s="171"/>
      <c r="J10" s="171"/>
      <c r="K10" s="171"/>
      <c r="L10" s="190"/>
      <c r="M10" s="189"/>
    </row>
    <row r="11" spans="1:13" x14ac:dyDescent="0.3">
      <c r="A11" s="4"/>
      <c r="B11" s="254">
        <v>3</v>
      </c>
      <c r="C11" s="255" t="s">
        <v>1011</v>
      </c>
      <c r="D11" s="269"/>
      <c r="E11" s="197">
        <v>0</v>
      </c>
      <c r="F11" s="197">
        <v>0</v>
      </c>
      <c r="G11" s="253">
        <v>0</v>
      </c>
      <c r="H11" s="253">
        <v>0</v>
      </c>
      <c r="I11" s="171"/>
      <c r="J11" s="171"/>
      <c r="K11" s="171"/>
      <c r="L11" s="171"/>
      <c r="M11" s="171"/>
    </row>
    <row r="12" spans="1:13" x14ac:dyDescent="0.3">
      <c r="A12" s="4"/>
      <c r="B12" s="256">
        <v>4</v>
      </c>
      <c r="C12" s="257" t="s">
        <v>1012</v>
      </c>
      <c r="D12" s="269"/>
      <c r="E12" s="261">
        <v>12324</v>
      </c>
      <c r="F12" s="261">
        <v>2950</v>
      </c>
      <c r="G12" s="261">
        <v>566</v>
      </c>
      <c r="H12" s="261">
        <v>14785</v>
      </c>
      <c r="I12" s="171"/>
      <c r="J12" s="171"/>
      <c r="K12" s="171"/>
      <c r="L12" s="171"/>
      <c r="M12" s="171"/>
    </row>
    <row r="13" spans="1:13" x14ac:dyDescent="0.3">
      <c r="A13" s="4"/>
      <c r="B13" s="254">
        <v>5</v>
      </c>
      <c r="C13" s="255" t="s">
        <v>969</v>
      </c>
      <c r="D13" s="269"/>
      <c r="E13" s="253">
        <v>7742</v>
      </c>
      <c r="F13" s="253">
        <v>1711</v>
      </c>
      <c r="G13" s="253">
        <v>436</v>
      </c>
      <c r="H13" s="253">
        <v>9417</v>
      </c>
      <c r="I13" s="171"/>
      <c r="J13" s="171"/>
      <c r="K13" s="171"/>
      <c r="L13" s="171"/>
      <c r="M13" s="171"/>
    </row>
    <row r="14" spans="1:13" x14ac:dyDescent="0.3">
      <c r="A14" s="4"/>
      <c r="B14" s="254">
        <v>6</v>
      </c>
      <c r="C14" s="255" t="s">
        <v>970</v>
      </c>
      <c r="D14" s="269"/>
      <c r="E14" s="253">
        <v>4582</v>
      </c>
      <c r="F14" s="253">
        <v>1239</v>
      </c>
      <c r="G14" s="253">
        <v>130</v>
      </c>
      <c r="H14" s="253">
        <v>5368</v>
      </c>
      <c r="I14" s="59"/>
      <c r="J14" s="59"/>
      <c r="K14" s="59"/>
      <c r="L14" s="59"/>
      <c r="M14" s="59"/>
    </row>
    <row r="15" spans="1:13" x14ac:dyDescent="0.3">
      <c r="A15" s="4"/>
      <c r="B15" s="256">
        <v>7</v>
      </c>
      <c r="C15" s="257" t="s">
        <v>1013</v>
      </c>
      <c r="D15" s="269"/>
      <c r="E15" s="261">
        <v>3872</v>
      </c>
      <c r="F15" s="261">
        <v>340</v>
      </c>
      <c r="G15" s="261">
        <v>3955</v>
      </c>
      <c r="H15" s="261">
        <v>4125</v>
      </c>
      <c r="I15" s="244"/>
      <c r="J15" s="244"/>
      <c r="K15" s="244"/>
      <c r="L15" s="803"/>
      <c r="M15" s="803"/>
    </row>
    <row r="16" spans="1:13" x14ac:dyDescent="0.3">
      <c r="A16" s="4"/>
      <c r="B16" s="254">
        <v>8</v>
      </c>
      <c r="C16" s="255" t="s">
        <v>1014</v>
      </c>
      <c r="D16" s="269"/>
      <c r="E16" s="253">
        <v>0</v>
      </c>
      <c r="F16" s="253">
        <v>0</v>
      </c>
      <c r="G16" s="253">
        <v>0</v>
      </c>
      <c r="H16" s="253">
        <v>0</v>
      </c>
      <c r="I16" s="223"/>
      <c r="J16" s="223"/>
      <c r="K16" s="223"/>
      <c r="L16" s="190"/>
      <c r="M16" s="190"/>
    </row>
    <row r="17" spans="1:13" x14ac:dyDescent="0.3">
      <c r="A17" s="4"/>
      <c r="B17" s="254">
        <v>9</v>
      </c>
      <c r="C17" s="255" t="s">
        <v>1015</v>
      </c>
      <c r="D17" s="269"/>
      <c r="E17" s="253">
        <v>3872</v>
      </c>
      <c r="F17" s="253">
        <v>340</v>
      </c>
      <c r="G17" s="253">
        <v>3955</v>
      </c>
      <c r="H17" s="253">
        <v>4125</v>
      </c>
      <c r="I17" s="223"/>
      <c r="J17" s="223"/>
      <c r="K17" s="223"/>
      <c r="L17" s="190"/>
      <c r="M17" s="190"/>
    </row>
    <row r="18" spans="1:13" x14ac:dyDescent="0.3">
      <c r="A18" s="4"/>
      <c r="B18" s="256">
        <v>10</v>
      </c>
      <c r="C18" s="257" t="s">
        <v>1016</v>
      </c>
      <c r="D18" s="269"/>
      <c r="E18" s="261">
        <v>90</v>
      </c>
      <c r="F18" s="261">
        <v>153</v>
      </c>
      <c r="G18" s="261">
        <v>2024</v>
      </c>
      <c r="H18" s="261">
        <v>0</v>
      </c>
      <c r="I18" s="244"/>
      <c r="J18" s="244"/>
      <c r="K18" s="244"/>
      <c r="L18" s="96"/>
      <c r="M18" s="96"/>
    </row>
    <row r="19" spans="1:13" x14ac:dyDescent="0.3">
      <c r="A19" s="4"/>
      <c r="B19" s="256">
        <v>11</v>
      </c>
      <c r="C19" s="257" t="s">
        <v>1017</v>
      </c>
      <c r="D19" s="261">
        <v>22</v>
      </c>
      <c r="E19" s="261">
        <v>883</v>
      </c>
      <c r="F19" s="261">
        <v>0</v>
      </c>
      <c r="G19" s="261">
        <v>158</v>
      </c>
      <c r="H19" s="261">
        <v>158</v>
      </c>
      <c r="I19" s="171"/>
      <c r="J19" s="171"/>
      <c r="K19" s="171"/>
      <c r="L19" s="190"/>
      <c r="M19" s="190"/>
    </row>
    <row r="20" spans="1:13" x14ac:dyDescent="0.3">
      <c r="A20" s="4"/>
      <c r="B20" s="254">
        <v>12</v>
      </c>
      <c r="C20" s="255" t="s">
        <v>1018</v>
      </c>
      <c r="D20" s="176">
        <v>22</v>
      </c>
      <c r="E20" s="269"/>
      <c r="F20" s="269"/>
      <c r="G20" s="269"/>
      <c r="H20" s="270"/>
      <c r="I20" s="171"/>
      <c r="J20" s="171"/>
      <c r="K20" s="171"/>
      <c r="L20" s="190"/>
      <c r="M20" s="190"/>
    </row>
    <row r="21" spans="1:13" ht="49.5" x14ac:dyDescent="0.3">
      <c r="A21" s="4"/>
      <c r="B21" s="254">
        <v>13</v>
      </c>
      <c r="C21" s="255" t="s">
        <v>1019</v>
      </c>
      <c r="D21" s="269"/>
      <c r="E21" s="176">
        <v>883</v>
      </c>
      <c r="F21" s="176">
        <v>0</v>
      </c>
      <c r="G21" s="176">
        <v>158</v>
      </c>
      <c r="H21" s="176">
        <v>158</v>
      </c>
      <c r="I21" s="244"/>
      <c r="J21" s="244"/>
      <c r="K21" s="244"/>
      <c r="L21" s="96"/>
      <c r="M21" s="96"/>
    </row>
    <row r="22" spans="1:13" x14ac:dyDescent="0.3">
      <c r="A22" s="4"/>
      <c r="B22" s="258">
        <v>14</v>
      </c>
      <c r="C22" s="268" t="s">
        <v>1020</v>
      </c>
      <c r="D22" s="271"/>
      <c r="E22" s="271"/>
      <c r="F22" s="271"/>
      <c r="G22" s="271"/>
      <c r="H22" s="260">
        <v>24443</v>
      </c>
      <c r="I22" s="171"/>
      <c r="J22" s="171"/>
      <c r="K22" s="171"/>
      <c r="L22" s="190"/>
      <c r="M22" s="190"/>
    </row>
    <row r="23" spans="1:13" x14ac:dyDescent="0.3">
      <c r="A23" s="4"/>
      <c r="B23" s="1267" t="s">
        <v>1021</v>
      </c>
      <c r="C23" s="1267"/>
      <c r="D23" s="1267"/>
      <c r="E23" s="1267"/>
      <c r="F23" s="1267"/>
      <c r="G23" s="1267"/>
      <c r="H23" s="1267"/>
      <c r="I23" s="171"/>
      <c r="J23" s="171"/>
      <c r="K23" s="171"/>
      <c r="L23" s="190"/>
      <c r="M23" s="190"/>
    </row>
    <row r="24" spans="1:13" x14ac:dyDescent="0.3">
      <c r="A24" s="4"/>
      <c r="B24" s="256">
        <v>15</v>
      </c>
      <c r="C24" s="272" t="s">
        <v>966</v>
      </c>
      <c r="D24" s="271"/>
      <c r="E24" s="271"/>
      <c r="F24" s="271"/>
      <c r="G24" s="271"/>
      <c r="H24" s="261">
        <v>458</v>
      </c>
      <c r="I24" s="244"/>
      <c r="J24" s="244"/>
      <c r="K24" s="244"/>
      <c r="L24" s="96"/>
      <c r="M24" s="96"/>
    </row>
    <row r="25" spans="1:13" ht="33" x14ac:dyDescent="0.3">
      <c r="A25" s="4"/>
      <c r="B25" s="256" t="s">
        <v>1022</v>
      </c>
      <c r="C25" s="257" t="s">
        <v>1023</v>
      </c>
      <c r="D25" s="269"/>
      <c r="E25" s="261">
        <v>47</v>
      </c>
      <c r="F25" s="261">
        <v>77</v>
      </c>
      <c r="G25" s="261">
        <v>2225</v>
      </c>
      <c r="H25" s="261">
        <v>1997</v>
      </c>
      <c r="I25" s="244"/>
      <c r="J25" s="244"/>
      <c r="K25" s="244"/>
      <c r="L25" s="96"/>
      <c r="M25" s="96"/>
    </row>
    <row r="26" spans="1:13" ht="33" x14ac:dyDescent="0.3">
      <c r="A26" s="4"/>
      <c r="B26" s="256">
        <v>16</v>
      </c>
      <c r="C26" s="257" t="s">
        <v>1024</v>
      </c>
      <c r="D26" s="269"/>
      <c r="E26" s="261">
        <v>0</v>
      </c>
      <c r="F26" s="261">
        <v>0</v>
      </c>
      <c r="G26" s="261">
        <v>0</v>
      </c>
      <c r="H26" s="261">
        <v>0</v>
      </c>
      <c r="I26" s="245"/>
      <c r="J26" s="245"/>
      <c r="K26" s="245"/>
      <c r="L26" s="245"/>
      <c r="M26" s="245"/>
    </row>
    <row r="27" spans="1:13" x14ac:dyDescent="0.3">
      <c r="A27" s="4"/>
      <c r="B27" s="256">
        <v>17</v>
      </c>
      <c r="C27" s="257" t="s">
        <v>1025</v>
      </c>
      <c r="D27" s="269"/>
      <c r="E27" s="261">
        <v>3388</v>
      </c>
      <c r="F27" s="261">
        <v>1796</v>
      </c>
      <c r="G27" s="261">
        <v>21780</v>
      </c>
      <c r="H27" s="261">
        <v>20564</v>
      </c>
      <c r="I27" s="171"/>
      <c r="J27" s="171"/>
      <c r="K27" s="171"/>
      <c r="L27" s="190"/>
      <c r="M27" s="190"/>
    </row>
    <row r="28" spans="1:13" ht="49.5" x14ac:dyDescent="0.3">
      <c r="A28" s="4"/>
      <c r="B28" s="254">
        <v>18</v>
      </c>
      <c r="C28" s="273" t="s">
        <v>1026</v>
      </c>
      <c r="D28" s="269"/>
      <c r="E28" s="253">
        <v>0</v>
      </c>
      <c r="F28" s="253">
        <v>0</v>
      </c>
      <c r="G28" s="253">
        <v>0</v>
      </c>
      <c r="H28" s="253">
        <v>0</v>
      </c>
      <c r="I28" s="223"/>
      <c r="J28" s="223"/>
      <c r="K28" s="223"/>
      <c r="L28" s="223"/>
      <c r="M28" s="803"/>
    </row>
    <row r="29" spans="1:13" ht="49.5" x14ac:dyDescent="0.3">
      <c r="A29" s="4"/>
      <c r="B29" s="254">
        <v>19</v>
      </c>
      <c r="C29" s="274" t="s">
        <v>1027</v>
      </c>
      <c r="D29" s="269"/>
      <c r="E29" s="253">
        <v>660</v>
      </c>
      <c r="F29" s="253">
        <v>116</v>
      </c>
      <c r="G29" s="253">
        <v>1585</v>
      </c>
      <c r="H29" s="253">
        <v>1709</v>
      </c>
    </row>
    <row r="30" spans="1:13" ht="66" x14ac:dyDescent="0.3">
      <c r="A30" s="4"/>
      <c r="B30" s="254">
        <v>20</v>
      </c>
      <c r="C30" s="274" t="s">
        <v>1028</v>
      </c>
      <c r="D30" s="269"/>
      <c r="E30" s="253">
        <v>2190</v>
      </c>
      <c r="F30" s="253">
        <v>1123</v>
      </c>
      <c r="G30" s="253">
        <v>9810</v>
      </c>
      <c r="H30" s="253">
        <v>13886</v>
      </c>
    </row>
    <row r="31" spans="1:13" ht="33" x14ac:dyDescent="0.3">
      <c r="A31" s="4"/>
      <c r="B31" s="254">
        <v>21</v>
      </c>
      <c r="C31" s="274" t="s">
        <v>1029</v>
      </c>
      <c r="D31" s="269"/>
      <c r="E31" s="253">
        <v>1</v>
      </c>
      <c r="F31" s="253">
        <v>1</v>
      </c>
      <c r="G31" s="253">
        <v>49</v>
      </c>
      <c r="H31" s="253">
        <v>2739</v>
      </c>
      <c r="I31" s="171"/>
      <c r="J31" s="171"/>
      <c r="K31" s="171"/>
      <c r="L31" s="190"/>
      <c r="M31" s="189"/>
    </row>
    <row r="32" spans="1:13" ht="33" x14ac:dyDescent="0.3">
      <c r="A32" s="4"/>
      <c r="B32" s="254">
        <v>22</v>
      </c>
      <c r="C32" s="274" t="s">
        <v>1030</v>
      </c>
      <c r="D32" s="269"/>
      <c r="E32" s="253">
        <v>337</v>
      </c>
      <c r="F32" s="253">
        <v>353</v>
      </c>
      <c r="G32" s="253">
        <v>4874</v>
      </c>
      <c r="H32" s="253">
        <v>0</v>
      </c>
      <c r="I32" s="171"/>
      <c r="J32" s="171"/>
      <c r="K32" s="171"/>
      <c r="L32" s="171"/>
      <c r="M32" s="171"/>
    </row>
    <row r="33" spans="1:13" ht="33" x14ac:dyDescent="0.3">
      <c r="A33" s="4"/>
      <c r="B33" s="254">
        <v>23</v>
      </c>
      <c r="C33" s="274" t="s">
        <v>1029</v>
      </c>
      <c r="D33" s="269"/>
      <c r="E33" s="253">
        <v>337</v>
      </c>
      <c r="F33" s="253">
        <v>353</v>
      </c>
      <c r="G33" s="253">
        <v>4874</v>
      </c>
      <c r="H33" s="253">
        <v>0</v>
      </c>
      <c r="I33" s="171"/>
      <c r="J33" s="171"/>
      <c r="K33" s="171"/>
      <c r="L33" s="171"/>
      <c r="M33" s="171"/>
    </row>
    <row r="34" spans="1:13" ht="66" x14ac:dyDescent="0.3">
      <c r="A34" s="4"/>
      <c r="B34" s="254">
        <v>24</v>
      </c>
      <c r="C34" s="274" t="s">
        <v>1031</v>
      </c>
      <c r="D34" s="269"/>
      <c r="E34" s="253">
        <v>10</v>
      </c>
      <c r="F34" s="253">
        <v>14</v>
      </c>
      <c r="G34" s="253">
        <v>1060</v>
      </c>
      <c r="H34" s="253">
        <v>909</v>
      </c>
      <c r="I34" s="171"/>
      <c r="J34" s="171"/>
      <c r="K34" s="171"/>
      <c r="L34" s="171"/>
      <c r="M34" s="171"/>
    </row>
    <row r="35" spans="1:13" x14ac:dyDescent="0.3">
      <c r="A35" s="4"/>
      <c r="B35" s="256">
        <v>25</v>
      </c>
      <c r="C35" s="257" t="s">
        <v>1032</v>
      </c>
      <c r="D35" s="269"/>
      <c r="E35" s="261">
        <v>87</v>
      </c>
      <c r="F35" s="261">
        <v>151</v>
      </c>
      <c r="G35" s="261">
        <v>2062</v>
      </c>
      <c r="H35" s="261"/>
      <c r="I35" s="59"/>
      <c r="J35" s="59"/>
      <c r="K35" s="59"/>
      <c r="L35" s="59"/>
      <c r="M35" s="59"/>
    </row>
    <row r="36" spans="1:13" x14ac:dyDescent="0.3">
      <c r="A36" s="4"/>
      <c r="B36" s="256">
        <v>26</v>
      </c>
      <c r="C36" s="257" t="s">
        <v>1033</v>
      </c>
      <c r="D36" s="261"/>
      <c r="E36" s="261">
        <v>882</v>
      </c>
      <c r="F36" s="261">
        <v>5</v>
      </c>
      <c r="G36" s="261">
        <v>918</v>
      </c>
      <c r="H36" s="261">
        <v>1489</v>
      </c>
      <c r="I36" s="244"/>
      <c r="J36" s="244"/>
      <c r="K36" s="244"/>
      <c r="L36" s="96"/>
      <c r="M36" s="96"/>
    </row>
    <row r="37" spans="1:13" x14ac:dyDescent="0.3">
      <c r="A37" s="4"/>
      <c r="B37" s="254">
        <v>27</v>
      </c>
      <c r="C37" s="255" t="s">
        <v>1034</v>
      </c>
      <c r="D37" s="269"/>
      <c r="E37" s="269"/>
      <c r="F37" s="269"/>
      <c r="G37" s="253"/>
      <c r="H37" s="253"/>
      <c r="I37" s="244"/>
      <c r="J37" s="244"/>
      <c r="K37" s="244"/>
      <c r="L37" s="96"/>
      <c r="M37" s="96"/>
    </row>
    <row r="38" spans="1:13" ht="33" x14ac:dyDescent="0.3">
      <c r="A38" s="4"/>
      <c r="B38" s="254">
        <v>28</v>
      </c>
      <c r="C38" s="255" t="s">
        <v>1035</v>
      </c>
      <c r="D38" s="269"/>
      <c r="E38" s="253">
        <v>330</v>
      </c>
      <c r="F38" s="688">
        <v>0</v>
      </c>
      <c r="G38" s="688">
        <v>0</v>
      </c>
      <c r="H38" s="253">
        <v>281</v>
      </c>
      <c r="I38" s="244"/>
      <c r="J38" s="244"/>
      <c r="K38" s="244"/>
      <c r="L38" s="96"/>
      <c r="M38" s="96"/>
    </row>
    <row r="39" spans="1:13" x14ac:dyDescent="0.3">
      <c r="A39" s="4"/>
      <c r="B39" s="254">
        <v>29</v>
      </c>
      <c r="C39" s="255" t="s">
        <v>1036</v>
      </c>
      <c r="D39" s="269"/>
      <c r="E39" s="253">
        <v>0</v>
      </c>
      <c r="F39" s="269"/>
      <c r="G39" s="269"/>
      <c r="H39" s="253">
        <v>0</v>
      </c>
      <c r="I39" s="244"/>
      <c r="J39" s="244"/>
      <c r="K39" s="244"/>
      <c r="L39" s="96"/>
      <c r="M39" s="96"/>
    </row>
    <row r="40" spans="1:13" ht="33" x14ac:dyDescent="0.3">
      <c r="A40" s="4"/>
      <c r="B40" s="254">
        <v>30</v>
      </c>
      <c r="C40" s="255" t="s">
        <v>1037</v>
      </c>
      <c r="D40" s="269"/>
      <c r="E40" s="253">
        <v>50</v>
      </c>
      <c r="F40" s="269"/>
      <c r="G40" s="269"/>
      <c r="H40" s="253">
        <v>3</v>
      </c>
      <c r="I40" s="171"/>
      <c r="J40" s="171"/>
      <c r="K40" s="171"/>
      <c r="L40" s="190"/>
      <c r="M40" s="190"/>
    </row>
    <row r="41" spans="1:13" ht="33" x14ac:dyDescent="0.3">
      <c r="A41" s="4"/>
      <c r="B41" s="254">
        <v>31</v>
      </c>
      <c r="C41" s="255" t="s">
        <v>1038</v>
      </c>
      <c r="D41" s="269"/>
      <c r="E41" s="262">
        <v>502</v>
      </c>
      <c r="F41" s="262">
        <v>5</v>
      </c>
      <c r="G41" s="253">
        <v>918</v>
      </c>
      <c r="H41" s="253">
        <v>1206</v>
      </c>
      <c r="I41" s="171"/>
      <c r="J41" s="171"/>
      <c r="K41" s="171"/>
      <c r="L41" s="190"/>
      <c r="M41" s="190"/>
    </row>
    <row r="42" spans="1:13" x14ac:dyDescent="0.3">
      <c r="A42" s="4"/>
      <c r="B42" s="256">
        <v>32</v>
      </c>
      <c r="C42" s="257" t="s">
        <v>1039</v>
      </c>
      <c r="D42" s="269"/>
      <c r="E42" s="253">
        <v>3265</v>
      </c>
      <c r="F42" s="253">
        <v>161</v>
      </c>
      <c r="G42" s="253">
        <v>2157</v>
      </c>
      <c r="H42" s="253">
        <v>123</v>
      </c>
      <c r="I42" s="171"/>
      <c r="J42" s="171"/>
      <c r="K42" s="171"/>
      <c r="L42" s="190"/>
      <c r="M42" s="190"/>
    </row>
    <row r="43" spans="1:13" x14ac:dyDescent="0.3">
      <c r="A43" s="4"/>
      <c r="B43" s="258">
        <v>33</v>
      </c>
      <c r="C43" s="259" t="s">
        <v>1040</v>
      </c>
      <c r="D43" s="269"/>
      <c r="E43" s="269"/>
      <c r="F43" s="269"/>
      <c r="G43" s="269"/>
      <c r="H43" s="260">
        <v>20606</v>
      </c>
      <c r="I43" s="171"/>
      <c r="J43" s="171"/>
      <c r="K43" s="171"/>
      <c r="L43" s="190"/>
      <c r="M43" s="190"/>
    </row>
    <row r="44" spans="1:13" x14ac:dyDescent="0.3">
      <c r="A44" s="4"/>
      <c r="B44" s="75">
        <v>34</v>
      </c>
      <c r="C44" s="263" t="s">
        <v>1041</v>
      </c>
      <c r="D44" s="269"/>
      <c r="E44" s="269"/>
      <c r="F44" s="269"/>
      <c r="G44" s="269"/>
      <c r="H44" s="264">
        <v>1.1861999999999999</v>
      </c>
      <c r="I44" s="171"/>
      <c r="J44" s="171"/>
      <c r="K44" s="171"/>
      <c r="L44" s="190"/>
      <c r="M44" s="190"/>
    </row>
    <row r="45" spans="1:13" x14ac:dyDescent="0.3">
      <c r="B45" s="49"/>
      <c r="C45" s="49"/>
      <c r="D45" s="265"/>
      <c r="E45" s="266"/>
      <c r="F45" s="804"/>
      <c r="G45" s="804"/>
      <c r="H45" s="804"/>
      <c r="I45" s="171"/>
      <c r="J45" s="171"/>
      <c r="K45" s="171"/>
      <c r="L45" s="190"/>
      <c r="M45" s="190"/>
    </row>
    <row r="46" spans="1:13" x14ac:dyDescent="0.3">
      <c r="B46" s="171"/>
      <c r="C46" s="171"/>
      <c r="D46" s="803"/>
      <c r="E46" s="247"/>
      <c r="F46" s="190"/>
      <c r="G46" s="190"/>
      <c r="H46" s="190"/>
      <c r="I46" s="171"/>
      <c r="J46" s="171"/>
      <c r="K46" s="171"/>
      <c r="L46" s="190"/>
      <c r="M46" s="190"/>
    </row>
  </sheetData>
  <mergeCells count="6">
    <mergeCell ref="B23:H23"/>
    <mergeCell ref="B5:C5"/>
    <mergeCell ref="B6:C7"/>
    <mergeCell ref="D6:G6"/>
    <mergeCell ref="H6:H7"/>
    <mergeCell ref="B8:H8"/>
  </mergeCells>
  <hyperlinks>
    <hyperlink ref="H2" location="_INDEX" display="Index" xr:uid="{EA9504CD-064C-4505-AD8C-4ADAD8B70B7E}"/>
  </hyperlink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708" t="s">
        <v>169</v>
      </c>
    </row>
    <row r="6" spans="2:17" x14ac:dyDescent="0.3">
      <c r="B6" s="1233" t="s">
        <v>170</v>
      </c>
      <c r="C6" s="1233"/>
      <c r="D6" s="1233"/>
      <c r="E6" s="1233"/>
      <c r="F6" s="1233"/>
      <c r="G6" s="1233"/>
      <c r="H6" s="1233"/>
      <c r="I6" s="1233"/>
      <c r="J6" s="1233"/>
      <c r="K6" s="1233"/>
      <c r="L6" s="1233"/>
      <c r="M6" s="1233"/>
      <c r="N6" s="1233"/>
      <c r="O6" s="1233"/>
      <c r="P6" s="1233"/>
      <c r="Q6" s="1233"/>
    </row>
    <row r="7" spans="2:17" ht="218.25" customHeight="1" x14ac:dyDescent="0.3">
      <c r="B7" s="1232" t="s">
        <v>171</v>
      </c>
      <c r="C7" s="1232"/>
      <c r="D7" s="1232"/>
      <c r="E7" s="1232"/>
      <c r="F7" s="1232"/>
      <c r="G7" s="1232"/>
      <c r="H7" s="1232"/>
      <c r="I7" s="1232"/>
      <c r="J7" s="1232"/>
      <c r="K7" s="1232"/>
      <c r="L7" s="1232"/>
      <c r="M7" s="1232"/>
      <c r="N7" s="1232"/>
      <c r="O7" s="1232"/>
      <c r="P7" s="1232"/>
      <c r="Q7" s="1232"/>
    </row>
  </sheetData>
  <mergeCells count="2">
    <mergeCell ref="B7:Q7"/>
    <mergeCell ref="B6:Q6"/>
  </mergeCells>
  <pageMargins left="0.7" right="0.7" top="0.75" bottom="0.75" header="0.3" footer="0.3"/>
  <pageSetup orientation="portrait" copies="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0">
    <tabColor theme="5"/>
    <pageSetUpPr fitToPage="1"/>
  </sheetPr>
  <dimension ref="B2:R148"/>
  <sheetViews>
    <sheetView showGridLines="0" topLeftCell="A4" zoomScaleNormal="100" workbookViewId="0">
      <selection activeCell="Q17" sqref="Q17"/>
    </sheetView>
  </sheetViews>
  <sheetFormatPr baseColWidth="10" defaultColWidth="9" defaultRowHeight="16.5" x14ac:dyDescent="0.3"/>
  <cols>
    <col min="1" max="1" width="5" style="275" customWidth="1"/>
    <col min="2" max="2" width="9" style="275"/>
    <col min="3" max="3" width="34.625" style="275" customWidth="1"/>
    <col min="4" max="4" width="13.875" style="693" customWidth="1"/>
    <col min="5" max="18" width="13.875" style="275" customWidth="1"/>
    <col min="19" max="19" width="11" style="275" customWidth="1"/>
    <col min="20" max="16384" width="9" style="275"/>
  </cols>
  <sheetData>
    <row r="2" spans="2:18" x14ac:dyDescent="0.3">
      <c r="B2" s="59" t="s">
        <v>1042</v>
      </c>
      <c r="C2" s="4"/>
      <c r="D2" s="691"/>
      <c r="E2" s="4"/>
      <c r="F2" s="4"/>
      <c r="G2" s="4"/>
      <c r="H2" s="4"/>
      <c r="I2" s="4"/>
      <c r="J2" s="4"/>
      <c r="K2" s="4"/>
      <c r="L2" s="4"/>
      <c r="M2" s="4"/>
      <c r="N2" s="4"/>
      <c r="O2" s="4"/>
      <c r="P2" s="4"/>
      <c r="Q2" s="4"/>
      <c r="R2" s="1028" t="s">
        <v>180</v>
      </c>
    </row>
    <row r="3" spans="2:18" ht="15" customHeight="1" x14ac:dyDescent="0.3">
      <c r="B3" s="4" t="str">
        <f>Stichtag &amp; Einheit_Mio</f>
        <v>31.12.2024 - in Mio. €</v>
      </c>
      <c r="C3" s="4"/>
      <c r="D3" s="691"/>
      <c r="E3" s="4"/>
      <c r="F3" s="4"/>
      <c r="G3" s="4"/>
      <c r="H3" s="4"/>
      <c r="I3" s="4"/>
      <c r="J3" s="4"/>
      <c r="K3" s="4"/>
      <c r="L3" s="4"/>
      <c r="M3" s="4"/>
      <c r="N3" s="4"/>
      <c r="O3" s="4"/>
      <c r="P3" s="4"/>
      <c r="Q3" s="4"/>
      <c r="R3" s="4"/>
    </row>
    <row r="4" spans="2:18" ht="15" customHeight="1" x14ac:dyDescent="0.3">
      <c r="B4" s="4"/>
      <c r="C4" s="4"/>
      <c r="D4" s="691"/>
      <c r="E4" s="4"/>
      <c r="F4" s="4"/>
      <c r="G4" s="4"/>
      <c r="H4" s="4"/>
      <c r="I4" s="4"/>
      <c r="J4" s="4"/>
      <c r="K4" s="4"/>
      <c r="L4" s="4"/>
      <c r="M4" s="4"/>
      <c r="N4" s="4"/>
      <c r="O4" s="4"/>
      <c r="P4" s="4"/>
      <c r="Q4" s="4"/>
      <c r="R4" s="4"/>
    </row>
    <row r="5" spans="2:18" ht="15.75" customHeight="1" x14ac:dyDescent="0.3">
      <c r="B5" s="128"/>
      <c r="C5" s="128"/>
      <c r="D5" s="689" t="s">
        <v>183</v>
      </c>
      <c r="E5" s="16" t="s">
        <v>184</v>
      </c>
      <c r="F5" s="16" t="s">
        <v>185</v>
      </c>
      <c r="G5" s="16" t="s">
        <v>221</v>
      </c>
      <c r="H5" s="16" t="s">
        <v>222</v>
      </c>
      <c r="I5" s="16" t="s">
        <v>284</v>
      </c>
      <c r="J5" s="16" t="s">
        <v>285</v>
      </c>
      <c r="K5" s="16" t="s">
        <v>1043</v>
      </c>
      <c r="L5" s="16" t="s">
        <v>1044</v>
      </c>
      <c r="M5" s="16" t="s">
        <v>1045</v>
      </c>
      <c r="N5" s="16" t="s">
        <v>1046</v>
      </c>
      <c r="O5" s="16" t="s">
        <v>1047</v>
      </c>
      <c r="P5" s="16" t="s">
        <v>1048</v>
      </c>
      <c r="Q5" s="16" t="s">
        <v>1049</v>
      </c>
      <c r="R5" s="16" t="s">
        <v>1050</v>
      </c>
    </row>
    <row r="6" spans="2:18" ht="51.75" customHeight="1" x14ac:dyDescent="0.3">
      <c r="B6" s="128"/>
      <c r="C6" s="128"/>
      <c r="D6" s="1270" t="s">
        <v>1051</v>
      </c>
      <c r="E6" s="1270"/>
      <c r="F6" s="1270"/>
      <c r="G6" s="1270"/>
      <c r="H6" s="1270"/>
      <c r="I6" s="1273"/>
      <c r="J6" s="1270" t="s">
        <v>1052</v>
      </c>
      <c r="K6" s="1270"/>
      <c r="L6" s="1270"/>
      <c r="M6" s="1270"/>
      <c r="N6" s="1270"/>
      <c r="O6" s="1270"/>
      <c r="P6" s="1252" t="s">
        <v>1053</v>
      </c>
      <c r="Q6" s="1270" t="s">
        <v>1054</v>
      </c>
      <c r="R6" s="1270"/>
    </row>
    <row r="7" spans="2:18" ht="105" customHeight="1" x14ac:dyDescent="0.3">
      <c r="B7" s="128"/>
      <c r="C7" s="128"/>
      <c r="D7" s="1274" t="s">
        <v>1055</v>
      </c>
      <c r="E7" s="1274"/>
      <c r="F7" s="1274"/>
      <c r="G7" s="1274" t="s">
        <v>1056</v>
      </c>
      <c r="H7" s="1274"/>
      <c r="I7" s="1274"/>
      <c r="J7" s="1274" t="s">
        <v>1057</v>
      </c>
      <c r="K7" s="1274"/>
      <c r="L7" s="1274"/>
      <c r="M7" s="1274" t="s">
        <v>1058</v>
      </c>
      <c r="N7" s="1274"/>
      <c r="O7" s="1274"/>
      <c r="P7" s="1252"/>
      <c r="Q7" s="87" t="s">
        <v>1059</v>
      </c>
      <c r="R7" s="87" t="s">
        <v>1060</v>
      </c>
    </row>
    <row r="8" spans="2:18" x14ac:dyDescent="0.3">
      <c r="B8" s="282"/>
      <c r="C8" s="282"/>
      <c r="D8" s="690"/>
      <c r="E8" s="89" t="s">
        <v>1061</v>
      </c>
      <c r="F8" s="284" t="s">
        <v>1062</v>
      </c>
      <c r="G8" s="283"/>
      <c r="H8" s="89" t="s">
        <v>1062</v>
      </c>
      <c r="I8" s="284" t="s">
        <v>1063</v>
      </c>
      <c r="J8" s="283"/>
      <c r="K8" s="89" t="s">
        <v>1061</v>
      </c>
      <c r="L8" s="284" t="s">
        <v>1062</v>
      </c>
      <c r="M8" s="283"/>
      <c r="N8" s="89" t="s">
        <v>1062</v>
      </c>
      <c r="O8" s="89" t="s">
        <v>1063</v>
      </c>
      <c r="P8" s="1271"/>
      <c r="Q8" s="282"/>
      <c r="R8" s="282"/>
    </row>
    <row r="9" spans="2:18" x14ac:dyDescent="0.3">
      <c r="B9" s="285" t="s">
        <v>1064</v>
      </c>
      <c r="C9" s="286" t="s">
        <v>1065</v>
      </c>
      <c r="D9" s="556">
        <v>1322</v>
      </c>
      <c r="E9" s="675"/>
      <c r="F9" s="675"/>
      <c r="G9" s="556">
        <v>0</v>
      </c>
      <c r="H9" s="675"/>
      <c r="I9" s="675"/>
      <c r="J9" s="556">
        <v>0</v>
      </c>
      <c r="K9" s="675"/>
      <c r="L9" s="675"/>
      <c r="M9" s="556">
        <v>0</v>
      </c>
      <c r="N9" s="675"/>
      <c r="O9" s="675"/>
      <c r="P9" s="556">
        <v>0</v>
      </c>
      <c r="Q9" s="556">
        <v>0</v>
      </c>
      <c r="R9" s="556">
        <v>0</v>
      </c>
    </row>
    <row r="10" spans="2:18" ht="15.75" customHeight="1" x14ac:dyDescent="0.3">
      <c r="B10" s="287" t="s">
        <v>725</v>
      </c>
      <c r="C10" s="210" t="s">
        <v>1066</v>
      </c>
      <c r="D10" s="176">
        <v>25558</v>
      </c>
      <c r="E10" s="261"/>
      <c r="F10" s="261"/>
      <c r="G10" s="176">
        <v>495</v>
      </c>
      <c r="H10" s="261"/>
      <c r="I10" s="261"/>
      <c r="J10" s="176">
        <v>-84</v>
      </c>
      <c r="K10" s="261"/>
      <c r="L10" s="261"/>
      <c r="M10" s="176">
        <v>-164</v>
      </c>
      <c r="N10" s="261"/>
      <c r="O10" s="261"/>
      <c r="P10" s="176">
        <v>-21</v>
      </c>
      <c r="Q10" s="176">
        <v>12855</v>
      </c>
      <c r="R10" s="176">
        <v>155</v>
      </c>
    </row>
    <row r="11" spans="2:18" x14ac:dyDescent="0.3">
      <c r="B11" s="288" t="s">
        <v>818</v>
      </c>
      <c r="C11" s="289" t="s">
        <v>1067</v>
      </c>
      <c r="D11" s="176">
        <v>0</v>
      </c>
      <c r="E11" s="261"/>
      <c r="F11" s="261"/>
      <c r="G11" s="176">
        <v>0</v>
      </c>
      <c r="H11" s="261"/>
      <c r="I11" s="261"/>
      <c r="J11" s="176">
        <v>0</v>
      </c>
      <c r="K11" s="261"/>
      <c r="L11" s="261"/>
      <c r="M11" s="176">
        <v>0</v>
      </c>
      <c r="N11" s="261"/>
      <c r="O11" s="261"/>
      <c r="P11" s="176">
        <v>0</v>
      </c>
      <c r="Q11" s="176">
        <v>0</v>
      </c>
      <c r="R11" s="176">
        <v>0</v>
      </c>
    </row>
    <row r="12" spans="2:18" x14ac:dyDescent="0.3">
      <c r="B12" s="288" t="s">
        <v>1068</v>
      </c>
      <c r="C12" s="289" t="s">
        <v>1069</v>
      </c>
      <c r="D12" s="176">
        <v>51</v>
      </c>
      <c r="E12" s="261"/>
      <c r="F12" s="261"/>
      <c r="G12" s="176">
        <v>0</v>
      </c>
      <c r="H12" s="261"/>
      <c r="I12" s="261"/>
      <c r="J12" s="176">
        <v>0</v>
      </c>
      <c r="K12" s="261"/>
      <c r="L12" s="261"/>
      <c r="M12" s="176">
        <v>0</v>
      </c>
      <c r="N12" s="261"/>
      <c r="O12" s="261"/>
      <c r="P12" s="176">
        <v>0</v>
      </c>
      <c r="Q12" s="176">
        <v>7</v>
      </c>
      <c r="R12" s="176">
        <v>0</v>
      </c>
    </row>
    <row r="13" spans="2:18" x14ac:dyDescent="0.3">
      <c r="B13" s="288" t="s">
        <v>1070</v>
      </c>
      <c r="C13" s="289" t="s">
        <v>1071</v>
      </c>
      <c r="D13" s="176">
        <v>74</v>
      </c>
      <c r="E13" s="261"/>
      <c r="F13" s="261"/>
      <c r="G13" s="176">
        <v>0</v>
      </c>
      <c r="H13" s="261"/>
      <c r="I13" s="261"/>
      <c r="J13" s="176">
        <v>0</v>
      </c>
      <c r="K13" s="261"/>
      <c r="L13" s="261"/>
      <c r="M13" s="176">
        <v>0</v>
      </c>
      <c r="N13" s="261"/>
      <c r="O13" s="261"/>
      <c r="P13" s="176">
        <v>0</v>
      </c>
      <c r="Q13" s="176">
        <v>7</v>
      </c>
      <c r="R13" s="176">
        <v>0</v>
      </c>
    </row>
    <row r="14" spans="2:18" x14ac:dyDescent="0.3">
      <c r="B14" s="288" t="s">
        <v>1072</v>
      </c>
      <c r="C14" s="289" t="s">
        <v>1073</v>
      </c>
      <c r="D14" s="176">
        <v>3810</v>
      </c>
      <c r="E14" s="261"/>
      <c r="F14" s="261"/>
      <c r="G14" s="176">
        <v>45</v>
      </c>
      <c r="H14" s="261"/>
      <c r="I14" s="261"/>
      <c r="J14" s="176">
        <v>-9</v>
      </c>
      <c r="K14" s="261"/>
      <c r="L14" s="261"/>
      <c r="M14" s="176">
        <v>-30</v>
      </c>
      <c r="N14" s="261"/>
      <c r="O14" s="261"/>
      <c r="P14" s="176">
        <v>0</v>
      </c>
      <c r="Q14" s="176">
        <v>1535</v>
      </c>
      <c r="R14" s="176">
        <v>0</v>
      </c>
    </row>
    <row r="15" spans="2:18" x14ac:dyDescent="0.3">
      <c r="B15" s="288" t="s">
        <v>1074</v>
      </c>
      <c r="C15" s="289" t="s">
        <v>1075</v>
      </c>
      <c r="D15" s="176">
        <v>8824</v>
      </c>
      <c r="E15" s="261"/>
      <c r="F15" s="261"/>
      <c r="G15" s="176">
        <v>325</v>
      </c>
      <c r="H15" s="261"/>
      <c r="I15" s="261"/>
      <c r="J15" s="176">
        <v>-41</v>
      </c>
      <c r="K15" s="261"/>
      <c r="L15" s="261"/>
      <c r="M15" s="176">
        <v>-103</v>
      </c>
      <c r="N15" s="261"/>
      <c r="O15" s="261"/>
      <c r="P15" s="176">
        <v>-15</v>
      </c>
      <c r="Q15" s="176">
        <v>3155</v>
      </c>
      <c r="R15" s="176">
        <v>86</v>
      </c>
    </row>
    <row r="16" spans="2:18" x14ac:dyDescent="0.3">
      <c r="B16" s="288" t="s">
        <v>1076</v>
      </c>
      <c r="C16" s="290" t="s">
        <v>1077</v>
      </c>
      <c r="D16" s="176">
        <v>1914</v>
      </c>
      <c r="E16" s="261"/>
      <c r="F16" s="261"/>
      <c r="G16" s="176">
        <v>181</v>
      </c>
      <c r="H16" s="261"/>
      <c r="I16" s="261"/>
      <c r="J16" s="176">
        <v>-5</v>
      </c>
      <c r="K16" s="261"/>
      <c r="L16" s="261"/>
      <c r="M16" s="176">
        <v>-53</v>
      </c>
      <c r="N16" s="261"/>
      <c r="O16" s="261"/>
      <c r="P16" s="176">
        <v>-2</v>
      </c>
      <c r="Q16" s="176">
        <v>1218</v>
      </c>
      <c r="R16" s="176">
        <v>60</v>
      </c>
    </row>
    <row r="17" spans="2:18" x14ac:dyDescent="0.3">
      <c r="B17" s="288" t="s">
        <v>1078</v>
      </c>
      <c r="C17" s="289" t="s">
        <v>1079</v>
      </c>
      <c r="D17" s="176">
        <v>12798</v>
      </c>
      <c r="E17" s="261"/>
      <c r="F17" s="261"/>
      <c r="G17" s="176">
        <v>126</v>
      </c>
      <c r="H17" s="261"/>
      <c r="I17" s="261"/>
      <c r="J17" s="176">
        <v>-34</v>
      </c>
      <c r="K17" s="261"/>
      <c r="L17" s="261"/>
      <c r="M17" s="176">
        <v>-31</v>
      </c>
      <c r="N17" s="261"/>
      <c r="O17" s="261"/>
      <c r="P17" s="176">
        <v>-6</v>
      </c>
      <c r="Q17" s="176">
        <v>8151</v>
      </c>
      <c r="R17" s="176">
        <v>69</v>
      </c>
    </row>
    <row r="18" spans="2:18" x14ac:dyDescent="0.3">
      <c r="B18" s="287" t="s">
        <v>1080</v>
      </c>
      <c r="C18" s="210" t="s">
        <v>1081</v>
      </c>
      <c r="D18" s="176">
        <v>9585</v>
      </c>
      <c r="E18" s="261"/>
      <c r="F18" s="261"/>
      <c r="G18" s="176">
        <v>0</v>
      </c>
      <c r="H18" s="261"/>
      <c r="I18" s="261"/>
      <c r="J18" s="176">
        <v>0</v>
      </c>
      <c r="K18" s="261"/>
      <c r="L18" s="261"/>
      <c r="M18" s="176">
        <v>0</v>
      </c>
      <c r="N18" s="261"/>
      <c r="O18" s="261"/>
      <c r="P18" s="176">
        <v>0</v>
      </c>
      <c r="Q18" s="176">
        <v>0</v>
      </c>
      <c r="R18" s="176">
        <v>0</v>
      </c>
    </row>
    <row r="19" spans="2:18" x14ac:dyDescent="0.3">
      <c r="B19" s="288" t="s">
        <v>1082</v>
      </c>
      <c r="C19" s="289" t="s">
        <v>1067</v>
      </c>
      <c r="D19" s="176">
        <v>0</v>
      </c>
      <c r="E19" s="261"/>
      <c r="F19" s="261"/>
      <c r="G19" s="176">
        <v>0</v>
      </c>
      <c r="H19" s="261"/>
      <c r="I19" s="261"/>
      <c r="J19" s="176">
        <v>0</v>
      </c>
      <c r="K19" s="261"/>
      <c r="L19" s="261"/>
      <c r="M19" s="176">
        <v>0</v>
      </c>
      <c r="N19" s="261"/>
      <c r="O19" s="261"/>
      <c r="P19" s="176">
        <v>0</v>
      </c>
      <c r="Q19" s="176">
        <v>0</v>
      </c>
      <c r="R19" s="176">
        <v>0</v>
      </c>
    </row>
    <row r="20" spans="2:18" x14ac:dyDescent="0.3">
      <c r="B20" s="288" t="s">
        <v>1083</v>
      </c>
      <c r="C20" s="289" t="s">
        <v>1069</v>
      </c>
      <c r="D20" s="176">
        <v>2371</v>
      </c>
      <c r="E20" s="261"/>
      <c r="F20" s="261"/>
      <c r="G20" s="176">
        <v>0</v>
      </c>
      <c r="H20" s="261"/>
      <c r="I20" s="261"/>
      <c r="J20" s="176">
        <v>0</v>
      </c>
      <c r="K20" s="261"/>
      <c r="L20" s="261"/>
      <c r="M20" s="176">
        <v>0</v>
      </c>
      <c r="N20" s="261"/>
      <c r="O20" s="261"/>
      <c r="P20" s="176">
        <v>0</v>
      </c>
      <c r="Q20" s="176">
        <v>0</v>
      </c>
      <c r="R20" s="176">
        <v>0</v>
      </c>
    </row>
    <row r="21" spans="2:18" x14ac:dyDescent="0.3">
      <c r="B21" s="288" t="s">
        <v>1084</v>
      </c>
      <c r="C21" s="289" t="s">
        <v>1071</v>
      </c>
      <c r="D21" s="176">
        <v>4272</v>
      </c>
      <c r="E21" s="261"/>
      <c r="F21" s="261"/>
      <c r="G21" s="176">
        <v>0</v>
      </c>
      <c r="H21" s="261"/>
      <c r="I21" s="261"/>
      <c r="J21" s="176">
        <v>0</v>
      </c>
      <c r="K21" s="261"/>
      <c r="L21" s="261"/>
      <c r="M21" s="176">
        <v>0</v>
      </c>
      <c r="N21" s="261"/>
      <c r="O21" s="261"/>
      <c r="P21" s="176">
        <v>0</v>
      </c>
      <c r="Q21" s="176">
        <v>0</v>
      </c>
      <c r="R21" s="176">
        <v>0</v>
      </c>
    </row>
    <row r="22" spans="2:18" x14ac:dyDescent="0.3">
      <c r="B22" s="288" t="s">
        <v>1085</v>
      </c>
      <c r="C22" s="289" t="s">
        <v>1073</v>
      </c>
      <c r="D22" s="176">
        <v>2942</v>
      </c>
      <c r="E22" s="261"/>
      <c r="F22" s="261"/>
      <c r="G22" s="176">
        <v>0</v>
      </c>
      <c r="H22" s="261"/>
      <c r="I22" s="261"/>
      <c r="J22" s="176">
        <v>0</v>
      </c>
      <c r="K22" s="261"/>
      <c r="L22" s="261"/>
      <c r="M22" s="176">
        <v>0</v>
      </c>
      <c r="N22" s="261"/>
      <c r="O22" s="261"/>
      <c r="P22" s="176">
        <v>0</v>
      </c>
      <c r="Q22" s="176">
        <v>0</v>
      </c>
      <c r="R22" s="176">
        <v>0</v>
      </c>
    </row>
    <row r="23" spans="2:18" x14ac:dyDescent="0.3">
      <c r="B23" s="288" t="s">
        <v>1086</v>
      </c>
      <c r="C23" s="289" t="s">
        <v>1075</v>
      </c>
      <c r="D23" s="176">
        <v>0</v>
      </c>
      <c r="E23" s="261"/>
      <c r="F23" s="261"/>
      <c r="G23" s="176">
        <v>0</v>
      </c>
      <c r="H23" s="261"/>
      <c r="I23" s="261"/>
      <c r="J23" s="176">
        <v>0</v>
      </c>
      <c r="K23" s="261"/>
      <c r="L23" s="261"/>
      <c r="M23" s="176">
        <v>0</v>
      </c>
      <c r="N23" s="261"/>
      <c r="O23" s="261"/>
      <c r="P23" s="176">
        <v>0</v>
      </c>
      <c r="Q23" s="176">
        <v>0</v>
      </c>
      <c r="R23" s="176">
        <v>0</v>
      </c>
    </row>
    <row r="24" spans="2:18" x14ac:dyDescent="0.3">
      <c r="B24" s="287" t="s">
        <v>1087</v>
      </c>
      <c r="C24" s="210" t="s">
        <v>880</v>
      </c>
      <c r="D24" s="176">
        <v>5524</v>
      </c>
      <c r="E24" s="261"/>
      <c r="F24" s="261"/>
      <c r="G24" s="176">
        <v>26</v>
      </c>
      <c r="H24" s="261"/>
      <c r="I24" s="261"/>
      <c r="J24" s="176">
        <v>7</v>
      </c>
      <c r="K24" s="261"/>
      <c r="L24" s="261"/>
      <c r="M24" s="176">
        <v>7</v>
      </c>
      <c r="N24" s="261"/>
      <c r="O24" s="261"/>
      <c r="P24" s="294"/>
      <c r="Q24" s="176">
        <v>552</v>
      </c>
      <c r="R24" s="176">
        <v>3</v>
      </c>
    </row>
    <row r="25" spans="2:18" x14ac:dyDescent="0.3">
      <c r="B25" s="288" t="s">
        <v>1088</v>
      </c>
      <c r="C25" s="289" t="s">
        <v>1067</v>
      </c>
      <c r="D25" s="176">
        <v>0</v>
      </c>
      <c r="E25" s="261"/>
      <c r="F25" s="261"/>
      <c r="G25" s="176">
        <v>0</v>
      </c>
      <c r="H25" s="261"/>
      <c r="I25" s="261"/>
      <c r="J25" s="176">
        <v>0</v>
      </c>
      <c r="K25" s="261"/>
      <c r="L25" s="261"/>
      <c r="M25" s="176">
        <v>0</v>
      </c>
      <c r="N25" s="261"/>
      <c r="O25" s="261"/>
      <c r="P25" s="294"/>
      <c r="Q25" s="176">
        <v>0</v>
      </c>
      <c r="R25" s="176">
        <v>0</v>
      </c>
    </row>
    <row r="26" spans="2:18" x14ac:dyDescent="0.3">
      <c r="B26" s="288" t="s">
        <v>1089</v>
      </c>
      <c r="C26" s="289" t="s">
        <v>1069</v>
      </c>
      <c r="D26" s="176">
        <v>8</v>
      </c>
      <c r="E26" s="261"/>
      <c r="F26" s="261"/>
      <c r="G26" s="176">
        <v>0</v>
      </c>
      <c r="H26" s="261"/>
      <c r="I26" s="261"/>
      <c r="J26" s="176">
        <v>0</v>
      </c>
      <c r="K26" s="261"/>
      <c r="L26" s="261"/>
      <c r="M26" s="176">
        <v>0</v>
      </c>
      <c r="N26" s="261"/>
      <c r="O26" s="261"/>
      <c r="P26" s="294"/>
      <c r="Q26" s="176">
        <v>0</v>
      </c>
      <c r="R26" s="176">
        <v>0</v>
      </c>
    </row>
    <row r="27" spans="2:18" x14ac:dyDescent="0.3">
      <c r="B27" s="288" t="s">
        <v>1090</v>
      </c>
      <c r="C27" s="289" t="s">
        <v>1071</v>
      </c>
      <c r="D27" s="176">
        <v>1</v>
      </c>
      <c r="E27" s="261"/>
      <c r="F27" s="261"/>
      <c r="G27" s="176">
        <v>0</v>
      </c>
      <c r="H27" s="261"/>
      <c r="I27" s="261"/>
      <c r="J27" s="176">
        <v>0</v>
      </c>
      <c r="K27" s="261"/>
      <c r="L27" s="261"/>
      <c r="M27" s="176">
        <v>0</v>
      </c>
      <c r="N27" s="261"/>
      <c r="O27" s="261"/>
      <c r="P27" s="294"/>
      <c r="Q27" s="176">
        <v>0</v>
      </c>
      <c r="R27" s="176">
        <v>0</v>
      </c>
    </row>
    <row r="28" spans="2:18" x14ac:dyDescent="0.3">
      <c r="B28" s="288" t="s">
        <v>1091</v>
      </c>
      <c r="C28" s="289" t="s">
        <v>1073</v>
      </c>
      <c r="D28" s="176">
        <v>666</v>
      </c>
      <c r="E28" s="261"/>
      <c r="F28" s="261"/>
      <c r="G28" s="176">
        <v>0</v>
      </c>
      <c r="H28" s="261"/>
      <c r="I28" s="261"/>
      <c r="J28" s="176">
        <v>1</v>
      </c>
      <c r="K28" s="261"/>
      <c r="L28" s="261"/>
      <c r="M28" s="176">
        <v>0</v>
      </c>
      <c r="N28" s="261"/>
      <c r="O28" s="261"/>
      <c r="P28" s="294"/>
      <c r="Q28" s="176">
        <v>16</v>
      </c>
      <c r="R28" s="176">
        <v>0</v>
      </c>
    </row>
    <row r="29" spans="2:18" x14ac:dyDescent="0.3">
      <c r="B29" s="288" t="s">
        <v>1092</v>
      </c>
      <c r="C29" s="289" t="s">
        <v>1075</v>
      </c>
      <c r="D29" s="176">
        <v>2822</v>
      </c>
      <c r="E29" s="261"/>
      <c r="F29" s="261"/>
      <c r="G29" s="176">
        <v>21</v>
      </c>
      <c r="H29" s="261"/>
      <c r="I29" s="261"/>
      <c r="J29" s="176">
        <v>3</v>
      </c>
      <c r="K29" s="261"/>
      <c r="L29" s="261"/>
      <c r="M29" s="176">
        <v>4</v>
      </c>
      <c r="N29" s="261"/>
      <c r="O29" s="261"/>
      <c r="P29" s="294"/>
      <c r="Q29" s="176">
        <v>401</v>
      </c>
      <c r="R29" s="176">
        <v>3</v>
      </c>
    </row>
    <row r="30" spans="2:18" x14ac:dyDescent="0.3">
      <c r="B30" s="292" t="s">
        <v>1093</v>
      </c>
      <c r="C30" s="293" t="s">
        <v>1079</v>
      </c>
      <c r="D30" s="180">
        <v>2026</v>
      </c>
      <c r="E30" s="359"/>
      <c r="F30" s="359"/>
      <c r="G30" s="180">
        <v>5</v>
      </c>
      <c r="H30" s="359"/>
      <c r="I30" s="359"/>
      <c r="J30" s="180">
        <v>2</v>
      </c>
      <c r="K30" s="359"/>
      <c r="L30" s="359"/>
      <c r="M30" s="180">
        <v>2</v>
      </c>
      <c r="N30" s="359"/>
      <c r="O30" s="359"/>
      <c r="P30" s="295"/>
      <c r="Q30" s="180">
        <v>134</v>
      </c>
      <c r="R30" s="180">
        <v>0</v>
      </c>
    </row>
    <row r="31" spans="2:18" x14ac:dyDescent="0.3">
      <c r="B31" s="281" t="s">
        <v>1094</v>
      </c>
      <c r="C31" s="277" t="s">
        <v>724</v>
      </c>
      <c r="D31" s="278">
        <v>41988</v>
      </c>
      <c r="E31" s="191"/>
      <c r="F31" s="191"/>
      <c r="G31" s="278">
        <v>522</v>
      </c>
      <c r="H31" s="191"/>
      <c r="I31" s="191"/>
      <c r="J31" s="278">
        <v>-90</v>
      </c>
      <c r="K31" s="191"/>
      <c r="L31" s="191"/>
      <c r="M31" s="278">
        <v>-171</v>
      </c>
      <c r="N31" s="191"/>
      <c r="O31" s="191"/>
      <c r="P31" s="278">
        <v>-21</v>
      </c>
      <c r="Q31" s="278">
        <v>13407</v>
      </c>
      <c r="R31" s="278">
        <v>158</v>
      </c>
    </row>
    <row r="34" spans="2:18" ht="16.5" customHeight="1" x14ac:dyDescent="0.3">
      <c r="B34" s="707" t="s">
        <v>1095</v>
      </c>
      <c r="C34" s="706"/>
      <c r="D34" s="706"/>
      <c r="E34" s="706"/>
      <c r="F34" s="706"/>
      <c r="G34" s="706"/>
      <c r="H34" s="706"/>
      <c r="I34" s="706"/>
      <c r="J34" s="706"/>
      <c r="K34" s="279"/>
      <c r="L34" s="279"/>
      <c r="M34" s="279"/>
      <c r="N34" s="279"/>
      <c r="O34" s="279"/>
      <c r="P34" s="279"/>
      <c r="Q34" s="279"/>
      <c r="R34" s="279"/>
    </row>
    <row r="35" spans="2:18" x14ac:dyDescent="0.3">
      <c r="D35" s="692"/>
      <c r="E35" s="279"/>
      <c r="F35" s="279"/>
      <c r="G35" s="279"/>
      <c r="H35" s="279"/>
      <c r="I35" s="279"/>
      <c r="J35" s="279"/>
      <c r="K35" s="279"/>
      <c r="L35" s="279"/>
      <c r="M35" s="279"/>
      <c r="N35" s="279"/>
      <c r="O35" s="279"/>
      <c r="P35" s="279"/>
      <c r="Q35" s="279"/>
      <c r="R35" s="279"/>
    </row>
    <row r="36" spans="2:18" x14ac:dyDescent="0.3">
      <c r="D36" s="692"/>
      <c r="E36" s="279"/>
      <c r="F36" s="279"/>
      <c r="G36" s="279"/>
      <c r="H36" s="279"/>
      <c r="I36" s="279"/>
      <c r="J36" s="279"/>
      <c r="K36" s="279"/>
      <c r="L36" s="279"/>
      <c r="M36" s="279"/>
      <c r="N36" s="279"/>
      <c r="O36" s="279"/>
      <c r="P36" s="279"/>
      <c r="Q36" s="279"/>
      <c r="R36" s="279"/>
    </row>
    <row r="37" spans="2:18" x14ac:dyDescent="0.3">
      <c r="D37" s="692"/>
      <c r="E37" s="279"/>
      <c r="F37" s="279"/>
      <c r="G37" s="279"/>
      <c r="H37" s="279"/>
      <c r="I37" s="279"/>
      <c r="J37" s="279"/>
      <c r="K37" s="279"/>
      <c r="L37" s="279"/>
      <c r="M37" s="279"/>
      <c r="N37" s="279"/>
      <c r="O37" s="279"/>
      <c r="P37" s="279"/>
      <c r="Q37" s="279"/>
      <c r="R37" s="279"/>
    </row>
    <row r="38" spans="2:18" x14ac:dyDescent="0.3">
      <c r="D38" s="692"/>
      <c r="E38" s="279"/>
      <c r="F38" s="279"/>
      <c r="G38" s="279"/>
      <c r="H38" s="279"/>
      <c r="I38" s="279"/>
      <c r="J38" s="279"/>
      <c r="K38" s="279"/>
      <c r="L38" s="279"/>
      <c r="M38" s="279"/>
      <c r="N38" s="279"/>
      <c r="O38" s="279"/>
      <c r="P38" s="279"/>
      <c r="Q38" s="279"/>
      <c r="R38" s="279"/>
    </row>
    <row r="39" spans="2:18" x14ac:dyDescent="0.3">
      <c r="D39" s="692"/>
      <c r="E39" s="279"/>
      <c r="F39" s="279"/>
      <c r="G39" s="279"/>
      <c r="H39" s="279"/>
      <c r="I39" s="279"/>
      <c r="J39" s="279"/>
      <c r="K39" s="279"/>
      <c r="L39" s="279"/>
      <c r="M39" s="279"/>
      <c r="N39" s="279"/>
      <c r="O39" s="279"/>
      <c r="P39" s="279"/>
      <c r="Q39" s="279"/>
      <c r="R39" s="279"/>
    </row>
    <row r="40" spans="2:18" x14ac:dyDescent="0.3">
      <c r="D40" s="692"/>
      <c r="E40" s="279"/>
      <c r="F40" s="279"/>
      <c r="G40" s="279"/>
      <c r="H40" s="279"/>
      <c r="I40" s="279"/>
      <c r="J40" s="279"/>
      <c r="K40" s="279"/>
      <c r="L40" s="279"/>
      <c r="M40" s="279"/>
      <c r="N40" s="279"/>
      <c r="O40" s="279"/>
      <c r="P40" s="279"/>
      <c r="Q40" s="279"/>
      <c r="R40" s="279"/>
    </row>
    <row r="41" spans="2:18" x14ac:dyDescent="0.3">
      <c r="D41" s="692"/>
      <c r="E41" s="279"/>
      <c r="F41" s="279"/>
      <c r="G41" s="279"/>
      <c r="H41" s="279"/>
      <c r="I41" s="279"/>
      <c r="J41" s="279"/>
      <c r="K41" s="279"/>
      <c r="L41" s="279"/>
      <c r="M41" s="279"/>
      <c r="N41" s="279"/>
      <c r="O41" s="279"/>
      <c r="P41" s="279"/>
      <c r="Q41" s="279"/>
      <c r="R41" s="279"/>
    </row>
    <row r="42" spans="2:18" x14ac:dyDescent="0.3">
      <c r="D42" s="692"/>
      <c r="E42" s="279"/>
      <c r="F42" s="279"/>
      <c r="G42" s="279"/>
      <c r="H42" s="279"/>
      <c r="I42" s="279"/>
      <c r="J42" s="279"/>
      <c r="K42" s="279"/>
      <c r="L42" s="279"/>
      <c r="M42" s="279"/>
      <c r="N42" s="279"/>
      <c r="O42" s="279"/>
      <c r="P42" s="279"/>
      <c r="Q42" s="279"/>
      <c r="R42" s="279"/>
    </row>
    <row r="43" spans="2:18" x14ac:dyDescent="0.3">
      <c r="D43" s="692"/>
      <c r="E43" s="279"/>
      <c r="F43" s="279"/>
      <c r="G43" s="279"/>
      <c r="H43" s="279"/>
      <c r="I43" s="279"/>
      <c r="J43" s="279"/>
      <c r="K43" s="279"/>
      <c r="L43" s="279"/>
      <c r="M43" s="279"/>
      <c r="N43" s="279"/>
      <c r="O43" s="279"/>
      <c r="P43" s="279"/>
      <c r="Q43" s="279"/>
      <c r="R43" s="279"/>
    </row>
    <row r="44" spans="2:18" x14ac:dyDescent="0.3">
      <c r="D44" s="692"/>
      <c r="E44" s="279"/>
      <c r="F44" s="279"/>
      <c r="G44" s="279"/>
      <c r="H44" s="279"/>
      <c r="I44" s="279"/>
      <c r="J44" s="279"/>
      <c r="K44" s="279"/>
      <c r="L44" s="279"/>
      <c r="M44" s="279"/>
      <c r="N44" s="279"/>
      <c r="O44" s="279"/>
      <c r="P44" s="279"/>
      <c r="Q44" s="279"/>
      <c r="R44" s="279"/>
    </row>
    <row r="45" spans="2:18" x14ac:dyDescent="0.3">
      <c r="D45" s="692"/>
      <c r="E45" s="279"/>
      <c r="F45" s="279"/>
      <c r="G45" s="279"/>
      <c r="H45" s="279"/>
      <c r="I45" s="279"/>
      <c r="J45" s="279"/>
      <c r="K45" s="279"/>
      <c r="L45" s="279"/>
      <c r="M45" s="279"/>
      <c r="N45" s="279"/>
      <c r="O45" s="279"/>
      <c r="P45" s="279"/>
      <c r="Q45" s="279"/>
      <c r="R45" s="279"/>
    </row>
    <row r="46" spans="2:18" x14ac:dyDescent="0.3">
      <c r="D46" s="692"/>
      <c r="E46" s="279"/>
      <c r="F46" s="279"/>
      <c r="G46" s="279"/>
      <c r="H46" s="279"/>
      <c r="I46" s="279"/>
      <c r="J46" s="279"/>
      <c r="K46" s="279"/>
      <c r="L46" s="279"/>
      <c r="M46" s="279"/>
      <c r="N46" s="279"/>
      <c r="O46" s="279"/>
      <c r="P46" s="279"/>
      <c r="Q46" s="279"/>
      <c r="R46" s="279"/>
    </row>
    <row r="47" spans="2:18" x14ac:dyDescent="0.3">
      <c r="D47" s="692"/>
      <c r="E47" s="279"/>
      <c r="F47" s="279"/>
      <c r="G47" s="279"/>
      <c r="H47" s="279"/>
      <c r="I47" s="279"/>
      <c r="J47" s="279"/>
      <c r="K47" s="279"/>
      <c r="L47" s="279"/>
      <c r="M47" s="279"/>
      <c r="N47" s="279"/>
      <c r="O47" s="279"/>
      <c r="P47" s="279"/>
      <c r="Q47" s="279"/>
      <c r="R47" s="279"/>
    </row>
    <row r="48" spans="2:18" x14ac:dyDescent="0.3">
      <c r="D48" s="692"/>
      <c r="E48" s="279"/>
      <c r="F48" s="279"/>
      <c r="G48" s="279"/>
      <c r="H48" s="279"/>
      <c r="I48" s="279"/>
      <c r="J48" s="279"/>
      <c r="K48" s="279"/>
      <c r="L48" s="279"/>
      <c r="M48" s="279"/>
      <c r="N48" s="279"/>
      <c r="O48" s="279"/>
      <c r="P48" s="279"/>
      <c r="Q48" s="279"/>
      <c r="R48" s="279"/>
    </row>
    <row r="49" spans="4:18" x14ac:dyDescent="0.3">
      <c r="D49" s="692"/>
      <c r="E49" s="279"/>
      <c r="F49" s="279"/>
      <c r="G49" s="279"/>
      <c r="H49" s="279"/>
      <c r="I49" s="279"/>
      <c r="J49" s="279"/>
      <c r="K49" s="279"/>
      <c r="L49" s="279"/>
      <c r="M49" s="279"/>
      <c r="N49" s="279"/>
      <c r="O49" s="279"/>
      <c r="P49" s="279"/>
      <c r="Q49" s="279"/>
      <c r="R49" s="279"/>
    </row>
    <row r="50" spans="4:18" x14ac:dyDescent="0.3">
      <c r="D50" s="692"/>
      <c r="E50" s="279"/>
      <c r="F50" s="279"/>
      <c r="G50" s="279"/>
      <c r="H50" s="279"/>
      <c r="I50" s="279"/>
      <c r="J50" s="279"/>
      <c r="K50" s="279"/>
      <c r="L50" s="279"/>
      <c r="M50" s="279"/>
      <c r="N50" s="279"/>
      <c r="O50" s="279"/>
      <c r="P50" s="279"/>
      <c r="Q50" s="279"/>
      <c r="R50" s="279"/>
    </row>
    <row r="51" spans="4:18" x14ac:dyDescent="0.3">
      <c r="D51" s="692"/>
      <c r="E51" s="279"/>
      <c r="F51" s="279"/>
      <c r="G51" s="279"/>
      <c r="H51" s="279"/>
      <c r="I51" s="279"/>
      <c r="J51" s="279"/>
      <c r="K51" s="279"/>
      <c r="L51" s="279"/>
      <c r="M51" s="279"/>
      <c r="N51" s="279"/>
      <c r="O51" s="279"/>
      <c r="P51" s="279"/>
      <c r="Q51" s="279"/>
      <c r="R51" s="279"/>
    </row>
    <row r="52" spans="4:18" x14ac:dyDescent="0.3">
      <c r="D52" s="692"/>
      <c r="E52" s="279"/>
      <c r="F52" s="279"/>
      <c r="G52" s="279"/>
      <c r="H52" s="279"/>
      <c r="I52" s="279"/>
      <c r="J52" s="279"/>
      <c r="K52" s="279"/>
      <c r="L52" s="279"/>
      <c r="M52" s="279"/>
      <c r="N52" s="279"/>
      <c r="O52" s="279"/>
      <c r="P52" s="279"/>
      <c r="Q52" s="279"/>
      <c r="R52" s="279"/>
    </row>
    <row r="53" spans="4:18" x14ac:dyDescent="0.3">
      <c r="D53" s="692"/>
      <c r="E53" s="279"/>
      <c r="F53" s="279"/>
      <c r="G53" s="279"/>
      <c r="H53" s="279"/>
      <c r="I53" s="279"/>
      <c r="J53" s="279"/>
      <c r="K53" s="279"/>
      <c r="L53" s="279"/>
      <c r="M53" s="279"/>
      <c r="N53" s="279"/>
      <c r="O53" s="279"/>
      <c r="P53" s="279"/>
      <c r="Q53" s="279"/>
      <c r="R53" s="279"/>
    </row>
    <row r="54" spans="4:18" x14ac:dyDescent="0.3">
      <c r="D54" s="692"/>
      <c r="E54" s="279"/>
      <c r="F54" s="279"/>
      <c r="G54" s="279"/>
      <c r="H54" s="279"/>
      <c r="I54" s="279"/>
      <c r="J54" s="279"/>
      <c r="K54" s="279"/>
      <c r="L54" s="279"/>
      <c r="M54" s="279"/>
      <c r="N54" s="279"/>
      <c r="O54" s="279"/>
      <c r="P54" s="279"/>
      <c r="Q54" s="279"/>
      <c r="R54" s="279"/>
    </row>
    <row r="55" spans="4:18" x14ac:dyDescent="0.3">
      <c r="D55" s="692"/>
      <c r="E55" s="279"/>
      <c r="F55" s="279"/>
      <c r="G55" s="279"/>
      <c r="H55" s="279"/>
      <c r="I55" s="279"/>
      <c r="J55" s="279"/>
      <c r="K55" s="279"/>
      <c r="L55" s="279"/>
      <c r="M55" s="279"/>
      <c r="N55" s="279"/>
      <c r="O55" s="279"/>
      <c r="P55" s="279"/>
      <c r="Q55" s="279"/>
      <c r="R55" s="279"/>
    </row>
    <row r="137" ht="15" customHeight="1" x14ac:dyDescent="0.3"/>
    <row r="138" ht="15" customHeight="1" x14ac:dyDescent="0.3"/>
    <row r="139" ht="15.75" customHeight="1" x14ac:dyDescent="0.3"/>
    <row r="140" ht="15.75" customHeight="1" x14ac:dyDescent="0.3"/>
    <row r="144" ht="60" customHeight="1" x14ac:dyDescent="0.3"/>
    <row r="145" ht="24" customHeight="1" x14ac:dyDescent="0.3"/>
    <row r="146" ht="24" customHeight="1" x14ac:dyDescent="0.3"/>
    <row r="147" ht="15.75" customHeight="1" x14ac:dyDescent="0.3"/>
    <row r="148" ht="24" customHeight="1" x14ac:dyDescent="0.3"/>
  </sheetData>
  <mergeCells count="8">
    <mergeCell ref="D6:I6"/>
    <mergeCell ref="J6:O6"/>
    <mergeCell ref="Q6:R6"/>
    <mergeCell ref="D7:F7"/>
    <mergeCell ref="G7:I7"/>
    <mergeCell ref="J7:L7"/>
    <mergeCell ref="M7:O7"/>
    <mergeCell ref="P6:P8"/>
  </mergeCells>
  <hyperlinks>
    <hyperlink ref="R2" location="_INDEX" display="Index" xr:uid="{A4C8DDC7-7402-4DDA-A467-EA61CBD6FF6B}"/>
  </hyperlinks>
  <pageMargins left="0.7" right="0.7" top="0.75" bottom="0.75" header="0.3" footer="0.3"/>
  <pageSetup paperSize="9" scale="50" orientation="landscape" r:id="rId1"/>
  <ignoredErrors>
    <ignoredError sqref="B9:B31"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3E2F-B029-4A7D-9246-11AA16EE9B01}">
  <sheetPr codeName="Tabelle21">
    <tabColor theme="5"/>
    <pageSetUpPr fitToPage="1"/>
  </sheetPr>
  <dimension ref="B2:I10"/>
  <sheetViews>
    <sheetView showGridLines="0" zoomScaleNormal="100" workbookViewId="0">
      <selection activeCell="I2" sqref="I2"/>
    </sheetView>
  </sheetViews>
  <sheetFormatPr baseColWidth="10" defaultColWidth="9" defaultRowHeight="16.5" x14ac:dyDescent="0.3"/>
  <cols>
    <col min="1" max="1" width="5" style="4" customWidth="1"/>
    <col min="2" max="2" width="6" style="4" customWidth="1"/>
    <col min="3" max="3" width="26.875" style="4" customWidth="1"/>
    <col min="4" max="9" width="15.625" style="4" customWidth="1"/>
    <col min="10" max="16384" width="9" style="4"/>
  </cols>
  <sheetData>
    <row r="2" spans="2:9" x14ac:dyDescent="0.3">
      <c r="B2" s="59" t="s">
        <v>1096</v>
      </c>
      <c r="I2" s="1028" t="s">
        <v>180</v>
      </c>
    </row>
    <row r="3" spans="2:9" x14ac:dyDescent="0.3">
      <c r="B3" s="4" t="str">
        <f>Stichtag &amp; Einheit_Mio</f>
        <v>31.12.2024 - in Mio. €</v>
      </c>
    </row>
    <row r="5" spans="2:9" x14ac:dyDescent="0.3">
      <c r="B5" s="296"/>
      <c r="D5" s="131" t="s">
        <v>183</v>
      </c>
      <c r="E5" s="131" t="s">
        <v>184</v>
      </c>
      <c r="F5" s="131" t="s">
        <v>185</v>
      </c>
      <c r="G5" s="131" t="s">
        <v>221</v>
      </c>
      <c r="H5" s="131" t="s">
        <v>222</v>
      </c>
      <c r="I5" s="131" t="s">
        <v>284</v>
      </c>
    </row>
    <row r="6" spans="2:9" x14ac:dyDescent="0.3">
      <c r="D6" s="1275" t="s">
        <v>1097</v>
      </c>
      <c r="E6" s="1275"/>
      <c r="F6" s="1275"/>
      <c r="G6" s="1275"/>
      <c r="H6" s="1275"/>
      <c r="I6" s="1275"/>
    </row>
    <row r="7" spans="2:9" ht="42" customHeight="1" x14ac:dyDescent="0.3">
      <c r="B7" s="76"/>
      <c r="C7" s="76"/>
      <c r="D7" s="89" t="s">
        <v>1098</v>
      </c>
      <c r="E7" s="89" t="s">
        <v>1099</v>
      </c>
      <c r="F7" s="89" t="s">
        <v>1100</v>
      </c>
      <c r="G7" s="89" t="s">
        <v>1101</v>
      </c>
      <c r="H7" s="89" t="s">
        <v>1102</v>
      </c>
      <c r="I7" s="89" t="s">
        <v>724</v>
      </c>
    </row>
    <row r="8" spans="2:9" x14ac:dyDescent="0.3">
      <c r="B8" s="132">
        <v>1</v>
      </c>
      <c r="C8" s="297" t="s">
        <v>1066</v>
      </c>
      <c r="D8" s="298">
        <v>1109</v>
      </c>
      <c r="E8" s="298">
        <v>4169</v>
      </c>
      <c r="F8" s="298">
        <v>9395</v>
      </c>
      <c r="G8" s="298">
        <v>11131</v>
      </c>
      <c r="H8" s="298">
        <v>0</v>
      </c>
      <c r="I8" s="298">
        <v>25805</v>
      </c>
    </row>
    <row r="9" spans="2:9" x14ac:dyDescent="0.3">
      <c r="B9" s="66">
        <v>2</v>
      </c>
      <c r="C9" s="151" t="s">
        <v>1081</v>
      </c>
      <c r="D9" s="178">
        <v>0</v>
      </c>
      <c r="E9" s="178">
        <v>175</v>
      </c>
      <c r="F9" s="178">
        <v>2774</v>
      </c>
      <c r="G9" s="178">
        <v>6635</v>
      </c>
      <c r="H9" s="178">
        <v>0</v>
      </c>
      <c r="I9" s="178">
        <v>9585</v>
      </c>
    </row>
    <row r="10" spans="2:9" x14ac:dyDescent="0.3">
      <c r="B10" s="109">
        <v>3</v>
      </c>
      <c r="C10" s="299" t="s">
        <v>724</v>
      </c>
      <c r="D10" s="179">
        <v>1109</v>
      </c>
      <c r="E10" s="179">
        <v>4345</v>
      </c>
      <c r="F10" s="179">
        <v>12170</v>
      </c>
      <c r="G10" s="179">
        <v>17766</v>
      </c>
      <c r="H10" s="179">
        <v>0</v>
      </c>
      <c r="I10" s="179">
        <v>35389</v>
      </c>
    </row>
  </sheetData>
  <mergeCells count="1">
    <mergeCell ref="D6:I6"/>
  </mergeCells>
  <hyperlinks>
    <hyperlink ref="I2" location="_INDEX" display="Index" xr:uid="{29D0591B-E8F0-4112-9985-F9C412960863}"/>
  </hyperlinks>
  <pageMargins left="0.7" right="0.7" top="0.75" bottom="0.75" header="0.3" footer="0.3"/>
  <pageSetup paperSize="9" scale="99" orientation="landscape" verticalDpi="200"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tabColor theme="5"/>
  </sheetPr>
  <dimension ref="B1:J16"/>
  <sheetViews>
    <sheetView showGridLines="0" zoomScaleNormal="100" workbookViewId="0">
      <selection activeCell="D1" sqref="D1"/>
    </sheetView>
  </sheetViews>
  <sheetFormatPr baseColWidth="10" defaultColWidth="9" defaultRowHeight="16.5" x14ac:dyDescent="0.3"/>
  <cols>
    <col min="1" max="2" width="5" style="275" customWidth="1"/>
    <col min="3" max="3" width="53.25" style="275" customWidth="1"/>
    <col min="4" max="4" width="25" style="275" customWidth="1"/>
    <col min="5" max="5" width="9" style="275"/>
    <col min="6" max="6" width="21.75" style="275" customWidth="1"/>
    <col min="7" max="16384" width="9" style="275"/>
  </cols>
  <sheetData>
    <row r="1" spans="2:10" x14ac:dyDescent="0.3">
      <c r="D1" s="1028" t="s">
        <v>180</v>
      </c>
    </row>
    <row r="2" spans="2:10" x14ac:dyDescent="0.3">
      <c r="B2" s="1279" t="s">
        <v>1103</v>
      </c>
      <c r="C2" s="1279"/>
      <c r="D2" s="1279"/>
      <c r="E2" s="319"/>
      <c r="F2" s="319"/>
    </row>
    <row r="3" spans="2:10" x14ac:dyDescent="0.3">
      <c r="B3" s="4" t="str">
        <f>Stichtag &amp; Einheit_Mio</f>
        <v>31.12.2024 - in Mio. €</v>
      </c>
    </row>
    <row r="4" spans="2:10" x14ac:dyDescent="0.3">
      <c r="B4" s="4"/>
    </row>
    <row r="5" spans="2:10" x14ac:dyDescent="0.3">
      <c r="D5" s="280" t="s">
        <v>183</v>
      </c>
    </row>
    <row r="6" spans="2:10" x14ac:dyDescent="0.3">
      <c r="B6" s="304"/>
      <c r="C6" s="304"/>
      <c r="D6" s="305" t="s">
        <v>1104</v>
      </c>
    </row>
    <row r="7" spans="2:10" x14ac:dyDescent="0.3">
      <c r="B7" s="306" t="s">
        <v>725</v>
      </c>
      <c r="C7" s="307" t="s">
        <v>1105</v>
      </c>
      <c r="D7" s="694">
        <v>302</v>
      </c>
    </row>
    <row r="8" spans="2:10" x14ac:dyDescent="0.3">
      <c r="B8" s="308" t="s">
        <v>818</v>
      </c>
      <c r="C8" s="309" t="s">
        <v>1106</v>
      </c>
      <c r="D8" s="695">
        <v>285</v>
      </c>
    </row>
    <row r="9" spans="2:10" x14ac:dyDescent="0.3">
      <c r="B9" s="308" t="s">
        <v>1068</v>
      </c>
      <c r="C9" s="851" t="s">
        <v>1107</v>
      </c>
      <c r="D9" s="695">
        <v>-91</v>
      </c>
    </row>
    <row r="10" spans="2:10" x14ac:dyDescent="0.3">
      <c r="B10" s="308" t="s">
        <v>1070</v>
      </c>
      <c r="C10" s="310" t="s">
        <v>1108</v>
      </c>
      <c r="D10" s="695">
        <v>-23</v>
      </c>
    </row>
    <row r="11" spans="2:10" x14ac:dyDescent="0.3">
      <c r="B11" s="311" t="s">
        <v>1072</v>
      </c>
      <c r="C11" s="312" t="s">
        <v>1109</v>
      </c>
      <c r="D11" s="696">
        <v>-68</v>
      </c>
    </row>
    <row r="12" spans="2:10" x14ac:dyDescent="0.3">
      <c r="B12" s="302" t="s">
        <v>1074</v>
      </c>
      <c r="C12" s="300" t="s">
        <v>1110</v>
      </c>
      <c r="D12" s="697">
        <v>495</v>
      </c>
    </row>
    <row r="13" spans="2:10" x14ac:dyDescent="0.3">
      <c r="C13" s="301"/>
      <c r="D13" s="301"/>
    </row>
    <row r="14" spans="2:10" x14ac:dyDescent="0.3">
      <c r="B14" s="1276"/>
      <c r="C14" s="1276"/>
      <c r="D14" s="1276"/>
    </row>
    <row r="16" spans="2:10" ht="17.25" customHeight="1" x14ac:dyDescent="0.3">
      <c r="B16" s="1277"/>
      <c r="C16" s="1278"/>
      <c r="D16" s="1278"/>
      <c r="E16" s="1278"/>
      <c r="F16" s="1278"/>
      <c r="G16" s="1278"/>
      <c r="H16" s="1278"/>
      <c r="I16" s="1278"/>
      <c r="J16" s="1278"/>
    </row>
  </sheetData>
  <mergeCells count="3">
    <mergeCell ref="B14:D14"/>
    <mergeCell ref="B16:J16"/>
    <mergeCell ref="B2:D2"/>
  </mergeCells>
  <hyperlinks>
    <hyperlink ref="D1" location="_INDEX" display="Index" xr:uid="{E7F560C7-57C7-4B84-B033-24B61ED943C1}"/>
  </hyperlinks>
  <pageMargins left="0.7" right="0.7" top="0.75" bottom="0.75" header="0.3" footer="0.3"/>
  <pageSetup paperSize="9" fitToWidth="0" fitToHeight="0" orientation="landscape" horizontalDpi="1200" verticalDpi="1200" r:id="rId1"/>
  <ignoredErrors>
    <ignoredError sqref="B7:B9 B10:B1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23">
    <tabColor theme="5"/>
    <pageSetUpPr fitToPage="1"/>
  </sheetPr>
  <dimension ref="B2:K33"/>
  <sheetViews>
    <sheetView showGridLines="0" zoomScaleNormal="100" workbookViewId="0">
      <selection activeCell="E23" sqref="E23"/>
    </sheetView>
  </sheetViews>
  <sheetFormatPr baseColWidth="10" defaultColWidth="9" defaultRowHeight="16.5" x14ac:dyDescent="0.3"/>
  <cols>
    <col min="1" max="1" width="5" style="4" customWidth="1"/>
    <col min="2" max="2" width="9" style="4"/>
    <col min="3" max="3" width="29.875" style="4" customWidth="1"/>
    <col min="4" max="10" width="15.625" style="4" customWidth="1"/>
    <col min="11" max="11" width="21" style="4" customWidth="1"/>
    <col min="12" max="12" width="14.875" style="4" customWidth="1"/>
    <col min="13" max="17" width="13.125" style="4" customWidth="1"/>
    <col min="18" max="16384" width="9" style="4"/>
  </cols>
  <sheetData>
    <row r="2" spans="2:11" x14ac:dyDescent="0.3">
      <c r="B2" s="59" t="s">
        <v>1111</v>
      </c>
      <c r="K2" s="1028" t="s">
        <v>180</v>
      </c>
    </row>
    <row r="3" spans="2:11" x14ac:dyDescent="0.3">
      <c r="B3" s="4" t="str">
        <f>Stichtag &amp; Einheit_Mio</f>
        <v>31.12.2024 - in Mio. €</v>
      </c>
    </row>
    <row r="5" spans="2:11" x14ac:dyDescent="0.3">
      <c r="B5" s="128"/>
      <c r="C5" s="128"/>
      <c r="D5" s="16" t="s">
        <v>183</v>
      </c>
      <c r="E5" s="16" t="s">
        <v>184</v>
      </c>
      <c r="F5" s="16" t="s">
        <v>185</v>
      </c>
      <c r="G5" s="16" t="s">
        <v>221</v>
      </c>
      <c r="H5" s="16" t="s">
        <v>222</v>
      </c>
      <c r="I5" s="16" t="s">
        <v>284</v>
      </c>
      <c r="J5" s="16" t="s">
        <v>285</v>
      </c>
      <c r="K5" s="16" t="s">
        <v>1043</v>
      </c>
    </row>
    <row r="6" spans="2:11" ht="64.5" customHeight="1" x14ac:dyDescent="0.3">
      <c r="B6" s="128"/>
      <c r="C6" s="128"/>
      <c r="D6" s="1273" t="s">
        <v>1112</v>
      </c>
      <c r="E6" s="1281"/>
      <c r="F6" s="1281"/>
      <c r="G6" s="1281"/>
      <c r="H6" s="1280" t="s">
        <v>1113</v>
      </c>
      <c r="I6" s="1280"/>
      <c r="J6" s="1281" t="s">
        <v>1114</v>
      </c>
      <c r="K6" s="1282"/>
    </row>
    <row r="7" spans="2:11" x14ac:dyDescent="0.3">
      <c r="B7" s="128"/>
      <c r="C7" s="128"/>
      <c r="D7" s="1283" t="s">
        <v>1115</v>
      </c>
      <c r="E7" s="1274" t="s">
        <v>1116</v>
      </c>
      <c r="F7" s="1274"/>
      <c r="G7" s="1274"/>
      <c r="H7" s="1252" t="s">
        <v>1117</v>
      </c>
      <c r="I7" s="1252" t="s">
        <v>1118</v>
      </c>
      <c r="J7" s="1285"/>
      <c r="K7" s="1252" t="s">
        <v>1119</v>
      </c>
    </row>
    <row r="8" spans="2:11" ht="85.5" customHeight="1" x14ac:dyDescent="0.3">
      <c r="B8" s="282"/>
      <c r="C8" s="282"/>
      <c r="D8" s="1284"/>
      <c r="E8" s="283"/>
      <c r="F8" s="15" t="s">
        <v>1120</v>
      </c>
      <c r="G8" s="15" t="s">
        <v>1121</v>
      </c>
      <c r="H8" s="1271"/>
      <c r="I8" s="1271"/>
      <c r="J8" s="1286"/>
      <c r="K8" s="1271"/>
    </row>
    <row r="9" spans="2:11" ht="30" customHeight="1" x14ac:dyDescent="0.3">
      <c r="B9" s="285" t="s">
        <v>1064</v>
      </c>
      <c r="C9" s="286" t="s">
        <v>1065</v>
      </c>
      <c r="D9" s="315">
        <v>0</v>
      </c>
      <c r="E9" s="315">
        <v>0</v>
      </c>
      <c r="F9" s="315">
        <v>0</v>
      </c>
      <c r="G9" s="315">
        <v>0</v>
      </c>
      <c r="H9" s="315">
        <v>0</v>
      </c>
      <c r="I9" s="315">
        <v>0</v>
      </c>
      <c r="J9" s="315">
        <v>0</v>
      </c>
      <c r="K9" s="315">
        <v>0</v>
      </c>
    </row>
    <row r="10" spans="2:11" x14ac:dyDescent="0.3">
      <c r="B10" s="287" t="s">
        <v>725</v>
      </c>
      <c r="C10" s="210" t="s">
        <v>1066</v>
      </c>
      <c r="D10" s="23">
        <v>585</v>
      </c>
      <c r="E10" s="23">
        <v>223</v>
      </c>
      <c r="F10" s="23">
        <v>223</v>
      </c>
      <c r="G10" s="23">
        <v>223</v>
      </c>
      <c r="H10" s="23">
        <v>-20</v>
      </c>
      <c r="I10" s="23">
        <v>-81</v>
      </c>
      <c r="J10" s="23">
        <v>206</v>
      </c>
      <c r="K10" s="23">
        <v>55</v>
      </c>
    </row>
    <row r="11" spans="2:11" x14ac:dyDescent="0.3">
      <c r="B11" s="288" t="s">
        <v>818</v>
      </c>
      <c r="C11" s="289" t="s">
        <v>1067</v>
      </c>
      <c r="D11" s="23">
        <v>0</v>
      </c>
      <c r="E11" s="23">
        <v>0</v>
      </c>
      <c r="F11" s="23">
        <v>0</v>
      </c>
      <c r="G11" s="23">
        <v>0</v>
      </c>
      <c r="H11" s="23">
        <v>0</v>
      </c>
      <c r="I11" s="23">
        <v>0</v>
      </c>
      <c r="J11" s="23">
        <v>0</v>
      </c>
      <c r="K11" s="23">
        <v>0</v>
      </c>
    </row>
    <row r="12" spans="2:11" x14ac:dyDescent="0.3">
      <c r="B12" s="288" t="s">
        <v>1068</v>
      </c>
      <c r="C12" s="289" t="s">
        <v>1069</v>
      </c>
      <c r="D12" s="23">
        <v>0</v>
      </c>
      <c r="E12" s="23">
        <v>0</v>
      </c>
      <c r="F12" s="23">
        <v>0</v>
      </c>
      <c r="G12" s="23">
        <v>0</v>
      </c>
      <c r="H12" s="23">
        <v>0</v>
      </c>
      <c r="I12" s="23">
        <v>0</v>
      </c>
      <c r="J12" s="23">
        <v>0</v>
      </c>
      <c r="K12" s="23">
        <v>0</v>
      </c>
    </row>
    <row r="13" spans="2:11" x14ac:dyDescent="0.3">
      <c r="B13" s="288" t="s">
        <v>1070</v>
      </c>
      <c r="C13" s="289" t="s">
        <v>1071</v>
      </c>
      <c r="D13" s="23">
        <v>0</v>
      </c>
      <c r="E13" s="23">
        <v>0</v>
      </c>
      <c r="F13" s="23">
        <v>0</v>
      </c>
      <c r="G13" s="23">
        <v>0</v>
      </c>
      <c r="H13" s="23">
        <v>0</v>
      </c>
      <c r="I13" s="23">
        <v>0</v>
      </c>
      <c r="J13" s="23">
        <v>0</v>
      </c>
      <c r="K13" s="23">
        <v>0</v>
      </c>
    </row>
    <row r="14" spans="2:11" ht="33" x14ac:dyDescent="0.3">
      <c r="B14" s="288" t="s">
        <v>1072</v>
      </c>
      <c r="C14" s="289" t="s">
        <v>1073</v>
      </c>
      <c r="D14" s="23">
        <v>54</v>
      </c>
      <c r="E14" s="23">
        <v>35</v>
      </c>
      <c r="F14" s="23">
        <v>35</v>
      </c>
      <c r="G14" s="23">
        <v>35</v>
      </c>
      <c r="H14" s="23">
        <v>-3</v>
      </c>
      <c r="I14" s="23">
        <v>-25</v>
      </c>
      <c r="J14" s="23">
        <v>1</v>
      </c>
      <c r="K14" s="23">
        <v>0</v>
      </c>
    </row>
    <row r="15" spans="2:11" x14ac:dyDescent="0.3">
      <c r="B15" s="288" t="s">
        <v>1074</v>
      </c>
      <c r="C15" s="289" t="s">
        <v>1075</v>
      </c>
      <c r="D15" s="23">
        <v>504</v>
      </c>
      <c r="E15" s="23">
        <v>172</v>
      </c>
      <c r="F15" s="23">
        <v>172</v>
      </c>
      <c r="G15" s="23">
        <v>172</v>
      </c>
      <c r="H15" s="23">
        <v>-16</v>
      </c>
      <c r="I15" s="23">
        <v>-49</v>
      </c>
      <c r="J15" s="23">
        <v>181</v>
      </c>
      <c r="K15" s="23">
        <v>49</v>
      </c>
    </row>
    <row r="16" spans="2:11" x14ac:dyDescent="0.3">
      <c r="B16" s="288" t="s">
        <v>1076</v>
      </c>
      <c r="C16" s="289" t="s">
        <v>1079</v>
      </c>
      <c r="D16" s="23">
        <v>28</v>
      </c>
      <c r="E16" s="23">
        <v>16</v>
      </c>
      <c r="F16" s="23">
        <v>16</v>
      </c>
      <c r="G16" s="23">
        <v>16</v>
      </c>
      <c r="H16" s="23">
        <v>-1</v>
      </c>
      <c r="I16" s="23">
        <v>-7</v>
      </c>
      <c r="J16" s="23">
        <v>23</v>
      </c>
      <c r="K16" s="23">
        <v>7</v>
      </c>
    </row>
    <row r="17" spans="2:11" x14ac:dyDescent="0.3">
      <c r="B17" s="316" t="s">
        <v>1078</v>
      </c>
      <c r="C17" s="210" t="s">
        <v>1081</v>
      </c>
      <c r="D17" s="23">
        <v>0</v>
      </c>
      <c r="E17" s="23">
        <v>0</v>
      </c>
      <c r="F17" s="23">
        <v>0</v>
      </c>
      <c r="G17" s="23">
        <v>0</v>
      </c>
      <c r="H17" s="23">
        <v>0</v>
      </c>
      <c r="I17" s="23">
        <v>0</v>
      </c>
      <c r="J17" s="23">
        <v>0</v>
      </c>
      <c r="K17" s="23">
        <v>0</v>
      </c>
    </row>
    <row r="18" spans="2:11" x14ac:dyDescent="0.3">
      <c r="B18" s="317" t="s">
        <v>1080</v>
      </c>
      <c r="C18" s="318" t="s">
        <v>1122</v>
      </c>
      <c r="D18" s="25">
        <v>34</v>
      </c>
      <c r="E18" s="25">
        <v>8</v>
      </c>
      <c r="F18" s="25">
        <v>8</v>
      </c>
      <c r="G18" s="25">
        <v>8</v>
      </c>
      <c r="H18" s="25">
        <v>1</v>
      </c>
      <c r="I18" s="25">
        <v>0</v>
      </c>
      <c r="J18" s="25">
        <v>10</v>
      </c>
      <c r="K18" s="25">
        <v>0</v>
      </c>
    </row>
    <row r="19" spans="2:11" x14ac:dyDescent="0.3">
      <c r="B19" s="314">
        <v>100</v>
      </c>
      <c r="C19" s="188" t="s">
        <v>724</v>
      </c>
      <c r="D19" s="12">
        <v>619</v>
      </c>
      <c r="E19" s="12">
        <v>231</v>
      </c>
      <c r="F19" s="12">
        <v>231</v>
      </c>
      <c r="G19" s="12">
        <v>231</v>
      </c>
      <c r="H19" s="12">
        <v>-21</v>
      </c>
      <c r="I19" s="12">
        <v>-82</v>
      </c>
      <c r="J19" s="12">
        <v>215</v>
      </c>
      <c r="K19" s="12">
        <v>56</v>
      </c>
    </row>
    <row r="23" spans="2:11" x14ac:dyDescent="0.3">
      <c r="D23" s="313"/>
      <c r="E23" s="313"/>
      <c r="F23" s="313"/>
      <c r="G23" s="313"/>
      <c r="H23" s="313"/>
      <c r="I23" s="313"/>
      <c r="J23" s="313"/>
      <c r="K23" s="313"/>
    </row>
    <row r="24" spans="2:11" x14ac:dyDescent="0.3">
      <c r="D24" s="313"/>
      <c r="E24" s="313"/>
      <c r="F24" s="313"/>
      <c r="G24" s="313"/>
      <c r="H24" s="313"/>
      <c r="I24" s="313"/>
      <c r="J24" s="313"/>
      <c r="K24" s="313"/>
    </row>
    <row r="25" spans="2:11" x14ac:dyDescent="0.3">
      <c r="D25" s="313"/>
      <c r="E25" s="313"/>
      <c r="F25" s="313"/>
      <c r="G25" s="313"/>
      <c r="H25" s="313"/>
      <c r="I25" s="313"/>
      <c r="J25" s="313"/>
      <c r="K25" s="313"/>
    </row>
    <row r="26" spans="2:11" x14ac:dyDescent="0.3">
      <c r="D26" s="313"/>
      <c r="E26" s="313"/>
      <c r="F26" s="313"/>
      <c r="G26" s="313"/>
      <c r="H26" s="313"/>
      <c r="I26" s="313"/>
      <c r="J26" s="313"/>
      <c r="K26" s="313"/>
    </row>
    <row r="27" spans="2:11" x14ac:dyDescent="0.3">
      <c r="D27" s="313"/>
      <c r="E27" s="313"/>
      <c r="F27" s="313"/>
      <c r="G27" s="313"/>
      <c r="H27" s="313"/>
      <c r="I27" s="313"/>
      <c r="J27" s="313"/>
      <c r="K27" s="313"/>
    </row>
    <row r="28" spans="2:11" x14ac:dyDescent="0.3">
      <c r="D28" s="313"/>
      <c r="E28" s="313"/>
      <c r="F28" s="313"/>
      <c r="G28" s="313"/>
      <c r="H28" s="313"/>
      <c r="I28" s="313"/>
      <c r="J28" s="313"/>
      <c r="K28" s="313"/>
    </row>
    <row r="29" spans="2:11" x14ac:dyDescent="0.3">
      <c r="D29" s="313"/>
      <c r="E29" s="313"/>
      <c r="F29" s="313"/>
      <c r="G29" s="313"/>
      <c r="H29" s="313"/>
      <c r="I29" s="313"/>
      <c r="J29" s="313"/>
      <c r="K29" s="313"/>
    </row>
    <row r="30" spans="2:11" x14ac:dyDescent="0.3">
      <c r="D30" s="313"/>
      <c r="E30" s="313"/>
      <c r="F30" s="313"/>
      <c r="G30" s="313"/>
      <c r="H30" s="313"/>
      <c r="I30" s="313"/>
      <c r="J30" s="313"/>
      <c r="K30" s="313"/>
    </row>
    <row r="31" spans="2:11" x14ac:dyDescent="0.3">
      <c r="D31" s="313"/>
      <c r="E31" s="313"/>
      <c r="F31" s="313"/>
      <c r="G31" s="313"/>
      <c r="H31" s="313"/>
      <c r="I31" s="313"/>
      <c r="J31" s="313"/>
      <c r="K31" s="313"/>
    </row>
    <row r="32" spans="2:11" x14ac:dyDescent="0.3">
      <c r="D32" s="313"/>
      <c r="E32" s="313"/>
      <c r="F32" s="313"/>
      <c r="G32" s="313"/>
      <c r="H32" s="313"/>
      <c r="I32" s="313"/>
      <c r="J32" s="313"/>
      <c r="K32" s="313"/>
    </row>
    <row r="33" spans="4:11" x14ac:dyDescent="0.3">
      <c r="D33" s="313"/>
      <c r="E33" s="313"/>
      <c r="F33" s="313"/>
      <c r="G33" s="313"/>
      <c r="H33" s="313"/>
      <c r="I33" s="313"/>
      <c r="J33" s="313"/>
      <c r="K33" s="313"/>
    </row>
  </sheetData>
  <mergeCells count="9">
    <mergeCell ref="H6:I6"/>
    <mergeCell ref="D6:G6"/>
    <mergeCell ref="J6:K6"/>
    <mergeCell ref="D7:D8"/>
    <mergeCell ref="E7:G7"/>
    <mergeCell ref="H7:H8"/>
    <mergeCell ref="I7:I8"/>
    <mergeCell ref="K7:K8"/>
    <mergeCell ref="J7:J8"/>
  </mergeCells>
  <hyperlinks>
    <hyperlink ref="K2" location="_INDEX" display="Index" xr:uid="{19B701FA-E06C-41FE-93F4-B5BE974958B4}"/>
  </hyperlinks>
  <pageMargins left="0.7" right="0.7" top="0.75" bottom="0.75" header="0.3" footer="0.3"/>
  <pageSetup paperSize="9" scale="75" orientation="landscape" r:id="rId1"/>
  <ignoredErrors>
    <ignoredError sqref="B9:B19"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24">
    <tabColor theme="5"/>
    <pageSetUpPr fitToPage="1"/>
  </sheetPr>
  <dimension ref="B2:AD56"/>
  <sheetViews>
    <sheetView showGridLines="0" zoomScaleNormal="100" workbookViewId="0">
      <selection activeCell="O2" sqref="O2"/>
    </sheetView>
  </sheetViews>
  <sheetFormatPr baseColWidth="10" defaultColWidth="9" defaultRowHeight="16.5" x14ac:dyDescent="0.3"/>
  <cols>
    <col min="1" max="2" width="9" style="275"/>
    <col min="3" max="3" width="30.75" style="275" customWidth="1"/>
    <col min="4" max="7" width="13.25" style="275" customWidth="1"/>
    <col min="8" max="8" width="14.75" style="275" customWidth="1"/>
    <col min="9" max="15" width="13.25" style="275" customWidth="1"/>
    <col min="16" max="16384" width="9" style="275"/>
  </cols>
  <sheetData>
    <row r="2" spans="2:30" x14ac:dyDescent="0.3">
      <c r="B2" s="59" t="s">
        <v>1123</v>
      </c>
      <c r="C2" s="4"/>
      <c r="D2" s="4"/>
      <c r="E2" s="4"/>
      <c r="F2" s="4"/>
      <c r="G2" s="4"/>
      <c r="H2" s="4"/>
      <c r="I2" s="4"/>
      <c r="J2" s="4"/>
      <c r="K2" s="4"/>
      <c r="L2" s="4"/>
      <c r="M2" s="4"/>
      <c r="N2" s="4"/>
      <c r="O2" s="1028" t="s">
        <v>180</v>
      </c>
    </row>
    <row r="3" spans="2:30" x14ac:dyDescent="0.3">
      <c r="B3" s="4" t="str">
        <f>Stichtag &amp; Einheit_Mio</f>
        <v>31.12.2024 - in Mio. €</v>
      </c>
      <c r="C3" s="4"/>
      <c r="D3" s="4"/>
      <c r="E3" s="4"/>
      <c r="F3" s="4"/>
      <c r="G3" s="4"/>
      <c r="H3" s="4"/>
      <c r="I3" s="4"/>
      <c r="J3" s="4"/>
      <c r="K3" s="4"/>
      <c r="L3" s="4"/>
      <c r="M3" s="4"/>
      <c r="N3" s="4"/>
      <c r="O3" s="4"/>
      <c r="P3" s="319"/>
      <c r="Q3" s="319"/>
      <c r="R3" s="319"/>
      <c r="S3" s="319"/>
      <c r="T3" s="319"/>
      <c r="U3" s="319"/>
      <c r="V3" s="319"/>
      <c r="W3" s="319"/>
      <c r="X3" s="319"/>
      <c r="Y3" s="319"/>
      <c r="Z3" s="319"/>
      <c r="AA3" s="319"/>
      <c r="AB3" s="319"/>
      <c r="AC3" s="319"/>
      <c r="AD3" s="319"/>
    </row>
    <row r="4" spans="2:30" x14ac:dyDescent="0.3">
      <c r="B4" s="4"/>
      <c r="C4" s="4"/>
      <c r="D4" s="4"/>
      <c r="E4" s="4"/>
      <c r="F4" s="4"/>
      <c r="G4" s="4"/>
      <c r="H4" s="4"/>
      <c r="I4" s="4"/>
      <c r="J4" s="4"/>
      <c r="K4" s="4"/>
      <c r="L4" s="4"/>
      <c r="M4" s="4"/>
      <c r="N4" s="4"/>
      <c r="O4" s="4"/>
      <c r="P4" s="319"/>
      <c r="Q4" s="319"/>
      <c r="R4" s="319"/>
      <c r="S4" s="319"/>
      <c r="T4" s="319"/>
      <c r="U4" s="319"/>
      <c r="V4" s="319"/>
      <c r="W4" s="319"/>
      <c r="X4" s="319"/>
      <c r="Y4" s="319"/>
      <c r="Z4" s="319"/>
      <c r="AA4" s="319"/>
      <c r="AB4" s="319"/>
      <c r="AC4" s="319"/>
      <c r="AD4" s="319"/>
    </row>
    <row r="5" spans="2:30" x14ac:dyDescent="0.3">
      <c r="B5" s="128"/>
      <c r="C5" s="128"/>
      <c r="D5" s="16" t="s">
        <v>183</v>
      </c>
      <c r="E5" s="16" t="s">
        <v>184</v>
      </c>
      <c r="F5" s="16" t="s">
        <v>185</v>
      </c>
      <c r="G5" s="16" t="s">
        <v>221</v>
      </c>
      <c r="H5" s="16" t="s">
        <v>222</v>
      </c>
      <c r="I5" s="16" t="s">
        <v>284</v>
      </c>
      <c r="J5" s="16" t="s">
        <v>285</v>
      </c>
      <c r="K5" s="16" t="s">
        <v>1043</v>
      </c>
      <c r="L5" s="16" t="s">
        <v>1044</v>
      </c>
      <c r="M5" s="16" t="s">
        <v>1045</v>
      </c>
      <c r="N5" s="16" t="s">
        <v>1046</v>
      </c>
      <c r="O5" s="16" t="s">
        <v>1047</v>
      </c>
      <c r="P5" s="319"/>
      <c r="Q5" s="319"/>
      <c r="R5" s="319"/>
      <c r="S5" s="319"/>
      <c r="T5" s="319"/>
      <c r="U5" s="319"/>
      <c r="V5" s="319"/>
      <c r="W5" s="319"/>
      <c r="X5" s="319"/>
      <c r="Y5" s="319"/>
      <c r="Z5" s="319"/>
      <c r="AA5" s="319"/>
      <c r="AB5" s="319"/>
      <c r="AC5" s="319"/>
      <c r="AD5" s="319"/>
    </row>
    <row r="6" spans="2:30" x14ac:dyDescent="0.3">
      <c r="B6" s="128"/>
      <c r="C6" s="128"/>
      <c r="D6" s="1234" t="s">
        <v>1051</v>
      </c>
      <c r="E6" s="1234"/>
      <c r="F6" s="1234"/>
      <c r="G6" s="1234"/>
      <c r="H6" s="1234"/>
      <c r="I6" s="1234"/>
      <c r="J6" s="1234"/>
      <c r="K6" s="1234"/>
      <c r="L6" s="1234"/>
      <c r="M6" s="1234"/>
      <c r="N6" s="1234"/>
      <c r="O6" s="1234"/>
    </row>
    <row r="7" spans="2:30" x14ac:dyDescent="0.3">
      <c r="B7" s="128"/>
      <c r="C7" s="128"/>
      <c r="D7" s="1274" t="s">
        <v>1055</v>
      </c>
      <c r="E7" s="1274"/>
      <c r="F7" s="1274"/>
      <c r="G7" s="1274" t="s">
        <v>1056</v>
      </c>
      <c r="H7" s="1274"/>
      <c r="I7" s="1274"/>
      <c r="J7" s="1274"/>
      <c r="K7" s="1274"/>
      <c r="L7" s="1274"/>
      <c r="M7" s="1274"/>
      <c r="N7" s="1274"/>
      <c r="O7" s="1274"/>
    </row>
    <row r="8" spans="2:30" ht="99" x14ac:dyDescent="0.3">
      <c r="B8" s="282"/>
      <c r="C8" s="282"/>
      <c r="D8" s="330"/>
      <c r="E8" s="331" t="s">
        <v>1124</v>
      </c>
      <c r="F8" s="284" t="s">
        <v>1125</v>
      </c>
      <c r="G8" s="332"/>
      <c r="H8" s="331" t="s">
        <v>1126</v>
      </c>
      <c r="I8" s="331" t="s">
        <v>1127</v>
      </c>
      <c r="J8" s="331" t="s">
        <v>1128</v>
      </c>
      <c r="K8" s="331" t="s">
        <v>1129</v>
      </c>
      <c r="L8" s="331" t="s">
        <v>1130</v>
      </c>
      <c r="M8" s="331" t="s">
        <v>1131</v>
      </c>
      <c r="N8" s="331" t="s">
        <v>1132</v>
      </c>
      <c r="O8" s="331" t="s">
        <v>1120</v>
      </c>
    </row>
    <row r="9" spans="2:30" ht="33" x14ac:dyDescent="0.3">
      <c r="B9" s="285" t="s">
        <v>1064</v>
      </c>
      <c r="C9" s="286" t="s">
        <v>1065</v>
      </c>
      <c r="D9" s="20">
        <v>1322</v>
      </c>
      <c r="E9" s="20">
        <v>1322</v>
      </c>
      <c r="F9" s="709">
        <v>0</v>
      </c>
      <c r="G9" s="20">
        <v>0</v>
      </c>
      <c r="H9" s="20">
        <v>0</v>
      </c>
      <c r="I9" s="20">
        <v>0</v>
      </c>
      <c r="J9" s="20">
        <v>0</v>
      </c>
      <c r="K9" s="20">
        <v>0</v>
      </c>
      <c r="L9" s="20">
        <v>0</v>
      </c>
      <c r="M9" s="20">
        <v>0</v>
      </c>
      <c r="N9" s="20">
        <v>0</v>
      </c>
      <c r="O9" s="20">
        <v>0</v>
      </c>
      <c r="P9" s="321"/>
      <c r="Q9" s="321"/>
      <c r="R9" s="321"/>
      <c r="S9" s="321"/>
      <c r="T9" s="321"/>
      <c r="U9" s="321"/>
      <c r="V9" s="321"/>
      <c r="W9" s="321"/>
      <c r="X9" s="321"/>
      <c r="Y9" s="321"/>
      <c r="Z9" s="321"/>
      <c r="AA9" s="321"/>
      <c r="AB9" s="321"/>
      <c r="AC9" s="321"/>
      <c r="AD9" s="321"/>
    </row>
    <row r="10" spans="2:30" x14ac:dyDescent="0.3">
      <c r="B10" s="287" t="s">
        <v>725</v>
      </c>
      <c r="C10" s="210" t="s">
        <v>1066</v>
      </c>
      <c r="D10" s="23">
        <v>25558</v>
      </c>
      <c r="E10" s="23">
        <v>25545</v>
      </c>
      <c r="F10" s="710">
        <v>12</v>
      </c>
      <c r="G10" s="23">
        <v>495</v>
      </c>
      <c r="H10" s="23">
        <v>240</v>
      </c>
      <c r="I10" s="23">
        <v>15</v>
      </c>
      <c r="J10" s="23">
        <v>166</v>
      </c>
      <c r="K10" s="23">
        <v>43</v>
      </c>
      <c r="L10" s="23">
        <v>16</v>
      </c>
      <c r="M10" s="23">
        <v>3</v>
      </c>
      <c r="N10" s="23">
        <v>12</v>
      </c>
      <c r="O10" s="23">
        <v>495</v>
      </c>
      <c r="P10" s="321"/>
      <c r="Q10" s="321"/>
      <c r="R10" s="321"/>
      <c r="S10" s="321"/>
      <c r="T10" s="321"/>
      <c r="U10" s="321"/>
      <c r="V10" s="321"/>
      <c r="W10" s="321"/>
      <c r="X10" s="321"/>
      <c r="Y10" s="321"/>
      <c r="Z10" s="321"/>
      <c r="AA10" s="321"/>
      <c r="AB10" s="321"/>
      <c r="AC10" s="321"/>
      <c r="AD10" s="321"/>
    </row>
    <row r="11" spans="2:30" x14ac:dyDescent="0.3">
      <c r="B11" s="288" t="s">
        <v>818</v>
      </c>
      <c r="C11" s="289" t="s">
        <v>1067</v>
      </c>
      <c r="D11" s="23">
        <v>0</v>
      </c>
      <c r="E11" s="23">
        <v>0</v>
      </c>
      <c r="F11" s="710">
        <v>0</v>
      </c>
      <c r="G11" s="23">
        <v>0</v>
      </c>
      <c r="H11" s="23">
        <v>0</v>
      </c>
      <c r="I11" s="23">
        <v>0</v>
      </c>
      <c r="J11" s="23">
        <v>0</v>
      </c>
      <c r="K11" s="23">
        <v>0</v>
      </c>
      <c r="L11" s="23">
        <v>0</v>
      </c>
      <c r="M11" s="23">
        <v>0</v>
      </c>
      <c r="N11" s="23">
        <v>0</v>
      </c>
      <c r="O11" s="23">
        <v>0</v>
      </c>
      <c r="P11" s="321"/>
      <c r="Q11" s="321"/>
      <c r="R11" s="321"/>
      <c r="S11" s="321"/>
      <c r="T11" s="321"/>
      <c r="U11" s="321"/>
      <c r="V11" s="321"/>
      <c r="W11" s="321"/>
      <c r="X11" s="321"/>
      <c r="Y11" s="321"/>
      <c r="Z11" s="321"/>
      <c r="AA11" s="321"/>
      <c r="AB11" s="321"/>
      <c r="AC11" s="321"/>
      <c r="AD11" s="321"/>
    </row>
    <row r="12" spans="2:30" x14ac:dyDescent="0.3">
      <c r="B12" s="288" t="s">
        <v>1068</v>
      </c>
      <c r="C12" s="289" t="s">
        <v>1069</v>
      </c>
      <c r="D12" s="23">
        <v>51</v>
      </c>
      <c r="E12" s="23">
        <v>51</v>
      </c>
      <c r="F12" s="710">
        <v>0</v>
      </c>
      <c r="G12" s="23">
        <v>0</v>
      </c>
      <c r="H12" s="23">
        <v>0</v>
      </c>
      <c r="I12" s="23">
        <v>0</v>
      </c>
      <c r="J12" s="23">
        <v>0</v>
      </c>
      <c r="K12" s="23">
        <v>0</v>
      </c>
      <c r="L12" s="23">
        <v>0</v>
      </c>
      <c r="M12" s="23">
        <v>0</v>
      </c>
      <c r="N12" s="23">
        <v>0</v>
      </c>
      <c r="O12" s="23">
        <v>0</v>
      </c>
      <c r="P12" s="321"/>
      <c r="Q12" s="321"/>
      <c r="R12" s="321"/>
      <c r="S12" s="321"/>
      <c r="T12" s="321"/>
      <c r="U12" s="321"/>
      <c r="V12" s="321"/>
      <c r="W12" s="321"/>
      <c r="X12" s="321"/>
      <c r="Y12" s="321"/>
      <c r="Z12" s="321"/>
      <c r="AA12" s="321"/>
      <c r="AB12" s="321"/>
      <c r="AC12" s="321"/>
      <c r="AD12" s="321"/>
    </row>
    <row r="13" spans="2:30" x14ac:dyDescent="0.3">
      <c r="B13" s="288" t="s">
        <v>1070</v>
      </c>
      <c r="C13" s="289" t="s">
        <v>1071</v>
      </c>
      <c r="D13" s="23">
        <v>74</v>
      </c>
      <c r="E13" s="23">
        <v>74</v>
      </c>
      <c r="F13" s="710">
        <v>0</v>
      </c>
      <c r="G13" s="23">
        <v>0</v>
      </c>
      <c r="H13" s="23">
        <v>0</v>
      </c>
      <c r="I13" s="23">
        <v>0</v>
      </c>
      <c r="J13" s="23">
        <v>0</v>
      </c>
      <c r="K13" s="23">
        <v>0</v>
      </c>
      <c r="L13" s="23">
        <v>0</v>
      </c>
      <c r="M13" s="23">
        <v>0</v>
      </c>
      <c r="N13" s="23">
        <v>0</v>
      </c>
      <c r="O13" s="23">
        <v>0</v>
      </c>
      <c r="P13" s="321"/>
      <c r="Q13" s="321"/>
      <c r="R13" s="321"/>
      <c r="S13" s="321"/>
      <c r="T13" s="321"/>
      <c r="U13" s="321"/>
      <c r="V13" s="321"/>
      <c r="W13" s="321"/>
      <c r="X13" s="321"/>
      <c r="Y13" s="321"/>
      <c r="Z13" s="321"/>
      <c r="AA13" s="321"/>
      <c r="AB13" s="321"/>
      <c r="AC13" s="321"/>
      <c r="AD13" s="321"/>
    </row>
    <row r="14" spans="2:30" ht="33" x14ac:dyDescent="0.3">
      <c r="B14" s="288" t="s">
        <v>1072</v>
      </c>
      <c r="C14" s="289" t="s">
        <v>1073</v>
      </c>
      <c r="D14" s="23">
        <v>3810</v>
      </c>
      <c r="E14" s="23">
        <v>3810</v>
      </c>
      <c r="F14" s="710">
        <v>0</v>
      </c>
      <c r="G14" s="23">
        <v>45</v>
      </c>
      <c r="H14" s="23">
        <v>37</v>
      </c>
      <c r="I14" s="23">
        <v>0</v>
      </c>
      <c r="J14" s="23">
        <v>8</v>
      </c>
      <c r="K14" s="23">
        <v>0</v>
      </c>
      <c r="L14" s="23">
        <v>0</v>
      </c>
      <c r="M14" s="23">
        <v>0</v>
      </c>
      <c r="N14" s="23">
        <v>0</v>
      </c>
      <c r="O14" s="23">
        <v>45</v>
      </c>
      <c r="P14" s="321"/>
      <c r="Q14" s="321"/>
      <c r="R14" s="321"/>
      <c r="S14" s="321"/>
      <c r="T14" s="321"/>
      <c r="U14" s="321"/>
      <c r="V14" s="321"/>
      <c r="W14" s="321"/>
      <c r="X14" s="321"/>
      <c r="Y14" s="321"/>
      <c r="Z14" s="321"/>
      <c r="AA14" s="321"/>
      <c r="AB14" s="321"/>
      <c r="AC14" s="321"/>
      <c r="AD14" s="321"/>
    </row>
    <row r="15" spans="2:30" x14ac:dyDescent="0.3">
      <c r="B15" s="288" t="s">
        <v>1074</v>
      </c>
      <c r="C15" s="289" t="s">
        <v>1075</v>
      </c>
      <c r="D15" s="23">
        <v>8824</v>
      </c>
      <c r="E15" s="23">
        <v>8823</v>
      </c>
      <c r="F15" s="710">
        <v>1</v>
      </c>
      <c r="G15" s="23">
        <v>325</v>
      </c>
      <c r="H15" s="23">
        <v>133</v>
      </c>
      <c r="I15" s="23">
        <v>4</v>
      </c>
      <c r="J15" s="23">
        <v>144</v>
      </c>
      <c r="K15" s="23">
        <v>25</v>
      </c>
      <c r="L15" s="23">
        <v>9</v>
      </c>
      <c r="M15" s="23">
        <v>3</v>
      </c>
      <c r="N15" s="23">
        <v>7</v>
      </c>
      <c r="O15" s="23">
        <v>325</v>
      </c>
      <c r="P15" s="321"/>
      <c r="Q15" s="321"/>
      <c r="R15" s="321"/>
      <c r="S15" s="321"/>
      <c r="T15" s="321"/>
      <c r="U15" s="321"/>
      <c r="V15" s="321"/>
      <c r="W15" s="321"/>
      <c r="X15" s="321"/>
      <c r="Y15" s="321"/>
      <c r="Z15" s="321"/>
      <c r="AA15" s="321"/>
      <c r="AB15" s="321"/>
      <c r="AC15" s="321"/>
      <c r="AD15" s="321"/>
    </row>
    <row r="16" spans="2:30" x14ac:dyDescent="0.3">
      <c r="B16" s="288" t="s">
        <v>1076</v>
      </c>
      <c r="C16" s="290" t="s">
        <v>1077</v>
      </c>
      <c r="D16" s="23">
        <v>1914</v>
      </c>
      <c r="E16" s="23">
        <v>1914</v>
      </c>
      <c r="F16" s="710">
        <v>1</v>
      </c>
      <c r="G16" s="23">
        <v>181</v>
      </c>
      <c r="H16" s="23">
        <v>35</v>
      </c>
      <c r="I16" s="23">
        <v>4</v>
      </c>
      <c r="J16" s="23">
        <v>122</v>
      </c>
      <c r="K16" s="23">
        <v>5</v>
      </c>
      <c r="L16" s="23">
        <v>7</v>
      </c>
      <c r="M16" s="23">
        <v>2</v>
      </c>
      <c r="N16" s="23">
        <v>6</v>
      </c>
      <c r="O16" s="23">
        <v>181</v>
      </c>
      <c r="P16" s="321"/>
      <c r="Q16" s="321"/>
      <c r="R16" s="321"/>
      <c r="S16" s="321"/>
      <c r="T16" s="321"/>
      <c r="U16" s="321"/>
      <c r="V16" s="321"/>
      <c r="W16" s="321"/>
      <c r="X16" s="321"/>
      <c r="Y16" s="321"/>
      <c r="Z16" s="321"/>
      <c r="AA16" s="321"/>
      <c r="AB16" s="321"/>
      <c r="AC16" s="321"/>
      <c r="AD16" s="321"/>
    </row>
    <row r="17" spans="2:30" x14ac:dyDescent="0.3">
      <c r="B17" s="288" t="s">
        <v>1078</v>
      </c>
      <c r="C17" s="289" t="s">
        <v>1079</v>
      </c>
      <c r="D17" s="23">
        <v>12798</v>
      </c>
      <c r="E17" s="23">
        <v>12787</v>
      </c>
      <c r="F17" s="710">
        <v>11</v>
      </c>
      <c r="G17" s="23">
        <v>126</v>
      </c>
      <c r="H17" s="23">
        <v>70</v>
      </c>
      <c r="I17" s="23">
        <v>11</v>
      </c>
      <c r="J17" s="23">
        <v>14</v>
      </c>
      <c r="K17" s="23">
        <v>18</v>
      </c>
      <c r="L17" s="23">
        <v>7</v>
      </c>
      <c r="M17" s="23">
        <v>0</v>
      </c>
      <c r="N17" s="23">
        <v>5</v>
      </c>
      <c r="O17" s="23">
        <v>126</v>
      </c>
      <c r="P17" s="321"/>
      <c r="Q17" s="321"/>
      <c r="R17" s="321"/>
      <c r="S17" s="321"/>
      <c r="T17" s="321"/>
      <c r="U17" s="321"/>
      <c r="V17" s="321"/>
      <c r="W17" s="321"/>
      <c r="X17" s="321"/>
      <c r="Y17" s="321"/>
      <c r="Z17" s="321"/>
      <c r="AA17" s="321"/>
      <c r="AB17" s="321"/>
      <c r="AC17" s="321"/>
      <c r="AD17" s="321"/>
    </row>
    <row r="18" spans="2:30" x14ac:dyDescent="0.3">
      <c r="B18" s="287" t="s">
        <v>1080</v>
      </c>
      <c r="C18" s="210" t="s">
        <v>1081</v>
      </c>
      <c r="D18" s="23">
        <v>9585</v>
      </c>
      <c r="E18" s="23">
        <v>9585</v>
      </c>
      <c r="F18" s="710">
        <v>0</v>
      </c>
      <c r="G18" s="23">
        <v>0</v>
      </c>
      <c r="H18" s="23">
        <v>0</v>
      </c>
      <c r="I18" s="23">
        <v>0</v>
      </c>
      <c r="J18" s="23">
        <v>0</v>
      </c>
      <c r="K18" s="23">
        <v>0</v>
      </c>
      <c r="L18" s="23">
        <v>0</v>
      </c>
      <c r="M18" s="23">
        <v>0</v>
      </c>
      <c r="N18" s="23">
        <v>0</v>
      </c>
      <c r="O18" s="23">
        <v>0</v>
      </c>
      <c r="P18" s="321"/>
      <c r="Q18" s="321"/>
      <c r="R18" s="321"/>
      <c r="S18" s="321"/>
      <c r="T18" s="321"/>
      <c r="U18" s="321"/>
      <c r="V18" s="321"/>
      <c r="W18" s="321"/>
      <c r="X18" s="321"/>
      <c r="Y18" s="321"/>
      <c r="Z18" s="321"/>
      <c r="AA18" s="321"/>
      <c r="AB18" s="321"/>
      <c r="AC18" s="321"/>
      <c r="AD18" s="321"/>
    </row>
    <row r="19" spans="2:30" x14ac:dyDescent="0.3">
      <c r="B19" s="288" t="s">
        <v>1082</v>
      </c>
      <c r="C19" s="289" t="s">
        <v>1067</v>
      </c>
      <c r="D19" s="23">
        <v>0</v>
      </c>
      <c r="E19" s="23">
        <v>0</v>
      </c>
      <c r="F19" s="710">
        <v>0</v>
      </c>
      <c r="G19" s="23">
        <v>0</v>
      </c>
      <c r="H19" s="23">
        <v>0</v>
      </c>
      <c r="I19" s="23">
        <v>0</v>
      </c>
      <c r="J19" s="23">
        <v>0</v>
      </c>
      <c r="K19" s="23">
        <v>0</v>
      </c>
      <c r="L19" s="23">
        <v>0</v>
      </c>
      <c r="M19" s="23">
        <v>0</v>
      </c>
      <c r="N19" s="23">
        <v>0</v>
      </c>
      <c r="O19" s="23">
        <v>0</v>
      </c>
      <c r="P19" s="321"/>
      <c r="Q19" s="321"/>
      <c r="R19" s="321"/>
      <c r="S19" s="321"/>
      <c r="T19" s="321"/>
      <c r="U19" s="321"/>
      <c r="V19" s="321"/>
      <c r="W19" s="321"/>
      <c r="X19" s="321"/>
      <c r="Y19" s="321"/>
      <c r="Z19" s="321"/>
      <c r="AA19" s="321"/>
      <c r="AB19" s="321"/>
      <c r="AC19" s="321"/>
      <c r="AD19" s="321"/>
    </row>
    <row r="20" spans="2:30" x14ac:dyDescent="0.3">
      <c r="B20" s="288" t="s">
        <v>1083</v>
      </c>
      <c r="C20" s="289" t="s">
        <v>1069</v>
      </c>
      <c r="D20" s="23">
        <v>2371</v>
      </c>
      <c r="E20" s="23">
        <v>2371</v>
      </c>
      <c r="F20" s="710">
        <v>0</v>
      </c>
      <c r="G20" s="23">
        <v>0</v>
      </c>
      <c r="H20" s="23">
        <v>0</v>
      </c>
      <c r="I20" s="23">
        <v>0</v>
      </c>
      <c r="J20" s="23">
        <v>0</v>
      </c>
      <c r="K20" s="23">
        <v>0</v>
      </c>
      <c r="L20" s="23">
        <v>0</v>
      </c>
      <c r="M20" s="23">
        <v>0</v>
      </c>
      <c r="N20" s="23">
        <v>0</v>
      </c>
      <c r="O20" s="23">
        <v>0</v>
      </c>
      <c r="P20" s="321"/>
      <c r="Q20" s="321"/>
      <c r="R20" s="321"/>
      <c r="S20" s="321"/>
      <c r="T20" s="321"/>
      <c r="U20" s="321"/>
      <c r="V20" s="321"/>
      <c r="W20" s="321"/>
      <c r="X20" s="321"/>
      <c r="Y20" s="321"/>
      <c r="Z20" s="321"/>
      <c r="AA20" s="321"/>
      <c r="AB20" s="321"/>
      <c r="AC20" s="321"/>
      <c r="AD20" s="321"/>
    </row>
    <row r="21" spans="2:30" x14ac:dyDescent="0.3">
      <c r="B21" s="288" t="s">
        <v>1084</v>
      </c>
      <c r="C21" s="289" t="s">
        <v>1071</v>
      </c>
      <c r="D21" s="23">
        <v>4272</v>
      </c>
      <c r="E21" s="23">
        <v>4272</v>
      </c>
      <c r="F21" s="710">
        <v>0</v>
      </c>
      <c r="G21" s="23">
        <v>0</v>
      </c>
      <c r="H21" s="23">
        <v>0</v>
      </c>
      <c r="I21" s="23">
        <v>0</v>
      </c>
      <c r="J21" s="23">
        <v>0</v>
      </c>
      <c r="K21" s="23">
        <v>0</v>
      </c>
      <c r="L21" s="23">
        <v>0</v>
      </c>
      <c r="M21" s="23">
        <v>0</v>
      </c>
      <c r="N21" s="23">
        <v>0</v>
      </c>
      <c r="O21" s="23">
        <v>0</v>
      </c>
      <c r="P21" s="321"/>
      <c r="Q21" s="321"/>
      <c r="R21" s="321"/>
      <c r="S21" s="321"/>
      <c r="T21" s="321"/>
      <c r="U21" s="321"/>
      <c r="V21" s="321"/>
      <c r="W21" s="321"/>
      <c r="X21" s="321"/>
      <c r="Y21" s="321"/>
      <c r="Z21" s="321"/>
      <c r="AA21" s="321"/>
      <c r="AB21" s="321"/>
      <c r="AC21" s="321"/>
      <c r="AD21" s="321"/>
    </row>
    <row r="22" spans="2:30" ht="33" x14ac:dyDescent="0.3">
      <c r="B22" s="288" t="s">
        <v>1085</v>
      </c>
      <c r="C22" s="289" t="s">
        <v>1073</v>
      </c>
      <c r="D22" s="23">
        <v>2942</v>
      </c>
      <c r="E22" s="23">
        <v>2942</v>
      </c>
      <c r="F22" s="710">
        <v>0</v>
      </c>
      <c r="G22" s="23">
        <v>0</v>
      </c>
      <c r="H22" s="23">
        <v>0</v>
      </c>
      <c r="I22" s="23">
        <v>0</v>
      </c>
      <c r="J22" s="23">
        <v>0</v>
      </c>
      <c r="K22" s="23">
        <v>0</v>
      </c>
      <c r="L22" s="23">
        <v>0</v>
      </c>
      <c r="M22" s="23">
        <v>0</v>
      </c>
      <c r="N22" s="23">
        <v>0</v>
      </c>
      <c r="O22" s="23">
        <v>0</v>
      </c>
      <c r="P22" s="321"/>
      <c r="Q22" s="321"/>
      <c r="R22" s="321"/>
      <c r="S22" s="321"/>
      <c r="T22" s="321"/>
      <c r="U22" s="321"/>
      <c r="V22" s="321"/>
      <c r="W22" s="321"/>
      <c r="X22" s="321"/>
      <c r="Y22" s="321"/>
      <c r="Z22" s="321"/>
      <c r="AA22" s="321"/>
      <c r="AB22" s="321"/>
      <c r="AC22" s="321"/>
      <c r="AD22" s="321"/>
    </row>
    <row r="23" spans="2:30" x14ac:dyDescent="0.3">
      <c r="B23" s="288" t="s">
        <v>1086</v>
      </c>
      <c r="C23" s="289" t="s">
        <v>1075</v>
      </c>
      <c r="D23" s="23">
        <v>0</v>
      </c>
      <c r="E23" s="23">
        <v>0</v>
      </c>
      <c r="F23" s="710">
        <v>0</v>
      </c>
      <c r="G23" s="23">
        <v>0</v>
      </c>
      <c r="H23" s="23">
        <v>0</v>
      </c>
      <c r="I23" s="23">
        <v>0</v>
      </c>
      <c r="J23" s="23">
        <v>0</v>
      </c>
      <c r="K23" s="23">
        <v>0</v>
      </c>
      <c r="L23" s="23">
        <v>0</v>
      </c>
      <c r="M23" s="23">
        <v>0</v>
      </c>
      <c r="N23" s="23">
        <v>0</v>
      </c>
      <c r="O23" s="23">
        <v>0</v>
      </c>
      <c r="P23" s="321"/>
      <c r="Q23" s="321"/>
      <c r="R23" s="321"/>
      <c r="S23" s="321"/>
      <c r="T23" s="321"/>
      <c r="U23" s="321"/>
      <c r="V23" s="321"/>
      <c r="W23" s="321"/>
      <c r="X23" s="321"/>
      <c r="Y23" s="321"/>
      <c r="Z23" s="321"/>
      <c r="AA23" s="321"/>
      <c r="AB23" s="321"/>
      <c r="AC23" s="321"/>
      <c r="AD23" s="321"/>
    </row>
    <row r="24" spans="2:30" x14ac:dyDescent="0.3">
      <c r="B24" s="287" t="s">
        <v>1087</v>
      </c>
      <c r="C24" s="210" t="s">
        <v>880</v>
      </c>
      <c r="D24" s="23">
        <v>5524</v>
      </c>
      <c r="E24" s="333"/>
      <c r="F24" s="711"/>
      <c r="G24" s="23">
        <v>26</v>
      </c>
      <c r="H24" s="333"/>
      <c r="I24" s="333"/>
      <c r="J24" s="333"/>
      <c r="K24" s="333"/>
      <c r="L24" s="333"/>
      <c r="M24" s="333"/>
      <c r="N24" s="333"/>
      <c r="O24" s="23">
        <v>26</v>
      </c>
      <c r="P24" s="321"/>
      <c r="Q24" s="321"/>
      <c r="R24" s="321"/>
      <c r="S24" s="321"/>
      <c r="T24" s="321"/>
      <c r="U24" s="321"/>
      <c r="V24" s="321"/>
      <c r="W24" s="321"/>
      <c r="X24" s="321"/>
      <c r="Y24" s="321"/>
      <c r="Z24" s="321"/>
      <c r="AA24" s="321"/>
      <c r="AB24" s="321"/>
      <c r="AC24" s="321"/>
      <c r="AD24" s="321"/>
    </row>
    <row r="25" spans="2:30" x14ac:dyDescent="0.3">
      <c r="B25" s="288" t="s">
        <v>1088</v>
      </c>
      <c r="C25" s="289" t="s">
        <v>1067</v>
      </c>
      <c r="D25" s="23">
        <v>0</v>
      </c>
      <c r="E25" s="333"/>
      <c r="F25" s="711"/>
      <c r="G25" s="23">
        <v>0</v>
      </c>
      <c r="H25" s="333"/>
      <c r="I25" s="333"/>
      <c r="J25" s="333"/>
      <c r="K25" s="333"/>
      <c r="L25" s="333"/>
      <c r="M25" s="333"/>
      <c r="N25" s="333"/>
      <c r="O25" s="23">
        <v>0</v>
      </c>
      <c r="P25" s="321"/>
      <c r="Q25" s="321"/>
      <c r="R25" s="321"/>
      <c r="S25" s="321"/>
      <c r="T25" s="321"/>
      <c r="U25" s="321"/>
      <c r="V25" s="321"/>
      <c r="W25" s="321"/>
      <c r="X25" s="321"/>
      <c r="Y25" s="321"/>
      <c r="Z25" s="321"/>
      <c r="AA25" s="321"/>
      <c r="AB25" s="321"/>
      <c r="AC25" s="321"/>
      <c r="AD25" s="321"/>
    </row>
    <row r="26" spans="2:30" x14ac:dyDescent="0.3">
      <c r="B26" s="288" t="s">
        <v>1089</v>
      </c>
      <c r="C26" s="289" t="s">
        <v>1069</v>
      </c>
      <c r="D26" s="23">
        <v>8</v>
      </c>
      <c r="E26" s="333"/>
      <c r="F26" s="711"/>
      <c r="G26" s="23">
        <v>0</v>
      </c>
      <c r="H26" s="333"/>
      <c r="I26" s="333"/>
      <c r="J26" s="333"/>
      <c r="K26" s="333"/>
      <c r="L26" s="333"/>
      <c r="M26" s="333"/>
      <c r="N26" s="333"/>
      <c r="O26" s="23">
        <v>0</v>
      </c>
      <c r="P26" s="320"/>
      <c r="Q26" s="320"/>
      <c r="R26" s="320"/>
      <c r="S26" s="320"/>
      <c r="T26" s="320"/>
      <c r="U26" s="320"/>
      <c r="V26" s="320"/>
      <c r="W26" s="320"/>
      <c r="X26" s="320"/>
      <c r="Y26" s="320"/>
      <c r="Z26" s="320"/>
      <c r="AA26" s="320"/>
      <c r="AB26" s="320"/>
      <c r="AC26" s="321"/>
      <c r="AD26" s="321"/>
    </row>
    <row r="27" spans="2:30" x14ac:dyDescent="0.3">
      <c r="B27" s="288" t="s">
        <v>1090</v>
      </c>
      <c r="C27" s="289" t="s">
        <v>1071</v>
      </c>
      <c r="D27" s="23">
        <v>1</v>
      </c>
      <c r="E27" s="333"/>
      <c r="F27" s="711"/>
      <c r="G27" s="23">
        <v>0</v>
      </c>
      <c r="H27" s="333"/>
      <c r="I27" s="333"/>
      <c r="J27" s="333"/>
      <c r="K27" s="333"/>
      <c r="L27" s="333"/>
      <c r="M27" s="333"/>
      <c r="N27" s="333"/>
      <c r="O27" s="23">
        <v>0</v>
      </c>
      <c r="P27" s="320"/>
      <c r="Q27" s="320"/>
      <c r="R27" s="320"/>
      <c r="S27" s="320"/>
      <c r="T27" s="320"/>
      <c r="U27" s="320"/>
      <c r="V27" s="320"/>
      <c r="W27" s="320"/>
      <c r="X27" s="320"/>
      <c r="Y27" s="320"/>
      <c r="Z27" s="320"/>
      <c r="AA27" s="320"/>
      <c r="AB27" s="320"/>
      <c r="AC27" s="321"/>
      <c r="AD27" s="321"/>
    </row>
    <row r="28" spans="2:30" ht="33" x14ac:dyDescent="0.3">
      <c r="B28" s="288" t="s">
        <v>1091</v>
      </c>
      <c r="C28" s="289" t="s">
        <v>1073</v>
      </c>
      <c r="D28" s="23">
        <v>666</v>
      </c>
      <c r="E28" s="333"/>
      <c r="F28" s="711"/>
      <c r="G28" s="23">
        <v>0</v>
      </c>
      <c r="H28" s="333"/>
      <c r="I28" s="333"/>
      <c r="J28" s="333"/>
      <c r="K28" s="333"/>
      <c r="L28" s="333"/>
      <c r="M28" s="333"/>
      <c r="N28" s="333"/>
      <c r="O28" s="23">
        <v>0</v>
      </c>
      <c r="P28" s="320"/>
      <c r="Q28" s="320"/>
      <c r="R28" s="320"/>
      <c r="S28" s="320"/>
      <c r="T28" s="320"/>
      <c r="U28" s="320"/>
      <c r="V28" s="320"/>
      <c r="W28" s="320"/>
      <c r="X28" s="320"/>
      <c r="Y28" s="320"/>
      <c r="Z28" s="320"/>
      <c r="AA28" s="320"/>
      <c r="AB28" s="320"/>
      <c r="AC28" s="321"/>
      <c r="AD28" s="321"/>
    </row>
    <row r="29" spans="2:30" x14ac:dyDescent="0.3">
      <c r="B29" s="288" t="s">
        <v>1092</v>
      </c>
      <c r="C29" s="289" t="s">
        <v>1075</v>
      </c>
      <c r="D29" s="23">
        <v>2822</v>
      </c>
      <c r="E29" s="333"/>
      <c r="F29" s="711"/>
      <c r="G29" s="23">
        <v>21</v>
      </c>
      <c r="H29" s="333"/>
      <c r="I29" s="333"/>
      <c r="J29" s="333"/>
      <c r="K29" s="333"/>
      <c r="L29" s="333"/>
      <c r="M29" s="333"/>
      <c r="N29" s="333"/>
      <c r="O29" s="23">
        <v>21</v>
      </c>
      <c r="P29" s="320"/>
      <c r="Q29" s="320"/>
      <c r="R29" s="320"/>
      <c r="S29" s="320"/>
      <c r="T29" s="320"/>
      <c r="U29" s="320"/>
      <c r="V29" s="320"/>
      <c r="W29" s="320"/>
      <c r="X29" s="320"/>
      <c r="Y29" s="320"/>
      <c r="Z29" s="320"/>
      <c r="AA29" s="320"/>
      <c r="AB29" s="320"/>
      <c r="AC29" s="321"/>
      <c r="AD29" s="321"/>
    </row>
    <row r="30" spans="2:30" x14ac:dyDescent="0.3">
      <c r="B30" s="292" t="s">
        <v>1093</v>
      </c>
      <c r="C30" s="293" t="s">
        <v>1079</v>
      </c>
      <c r="D30" s="25">
        <v>2026</v>
      </c>
      <c r="E30" s="334"/>
      <c r="F30" s="712"/>
      <c r="G30" s="25">
        <v>5</v>
      </c>
      <c r="H30" s="334"/>
      <c r="I30" s="334"/>
      <c r="J30" s="334"/>
      <c r="K30" s="334"/>
      <c r="L30" s="334"/>
      <c r="M30" s="334"/>
      <c r="N30" s="334"/>
      <c r="O30" s="25">
        <v>5</v>
      </c>
      <c r="P30" s="320"/>
      <c r="Q30" s="320"/>
      <c r="R30" s="320"/>
      <c r="S30" s="320"/>
      <c r="T30" s="320"/>
      <c r="U30" s="320"/>
      <c r="V30" s="320"/>
      <c r="W30" s="320"/>
      <c r="X30" s="320"/>
      <c r="Y30" s="320"/>
      <c r="Z30" s="320"/>
      <c r="AA30" s="320"/>
      <c r="AB30" s="320"/>
      <c r="AC30" s="321"/>
      <c r="AD30" s="321"/>
    </row>
    <row r="31" spans="2:30" x14ac:dyDescent="0.3">
      <c r="B31" s="314" t="s">
        <v>1094</v>
      </c>
      <c r="C31" s="188" t="s">
        <v>724</v>
      </c>
      <c r="D31" s="12">
        <v>41988</v>
      </c>
      <c r="E31" s="12">
        <v>36452</v>
      </c>
      <c r="F31" s="713">
        <v>12</v>
      </c>
      <c r="G31" s="12">
        <v>522</v>
      </c>
      <c r="H31" s="12">
        <v>240</v>
      </c>
      <c r="I31" s="12">
        <v>15</v>
      </c>
      <c r="J31" s="12">
        <v>166</v>
      </c>
      <c r="K31" s="12">
        <v>43</v>
      </c>
      <c r="L31" s="12">
        <v>16</v>
      </c>
      <c r="M31" s="12">
        <v>3</v>
      </c>
      <c r="N31" s="12">
        <v>12</v>
      </c>
      <c r="O31" s="12">
        <v>522</v>
      </c>
      <c r="P31" s="320"/>
      <c r="Q31" s="320"/>
      <c r="R31" s="320"/>
      <c r="S31" s="320"/>
      <c r="T31" s="320"/>
      <c r="U31" s="320"/>
      <c r="V31" s="320"/>
      <c r="W31" s="320"/>
      <c r="X31" s="320"/>
      <c r="Y31" s="320"/>
      <c r="Z31" s="320"/>
      <c r="AA31" s="320"/>
      <c r="AB31" s="320"/>
      <c r="AC31" s="321"/>
      <c r="AD31" s="321"/>
    </row>
    <row r="32" spans="2:30" x14ac:dyDescent="0.3">
      <c r="C32" s="322"/>
      <c r="D32" s="323"/>
      <c r="E32" s="323"/>
      <c r="F32" s="321"/>
      <c r="G32" s="320"/>
      <c r="H32" s="320"/>
      <c r="I32" s="320"/>
      <c r="J32" s="320"/>
      <c r="K32" s="320"/>
      <c r="L32" s="321"/>
      <c r="M32" s="321"/>
      <c r="N32" s="320"/>
      <c r="O32" s="320"/>
      <c r="P32" s="320"/>
      <c r="Q32" s="320"/>
      <c r="R32" s="320"/>
      <c r="S32" s="320"/>
      <c r="T32" s="320"/>
      <c r="U32" s="320"/>
      <c r="V32" s="320"/>
      <c r="W32" s="320"/>
      <c r="X32" s="320"/>
      <c r="Y32" s="320"/>
      <c r="Z32" s="320"/>
      <c r="AA32" s="320"/>
      <c r="AB32" s="320"/>
      <c r="AC32" s="321"/>
      <c r="AD32" s="321"/>
    </row>
    <row r="33" spans="3:30" x14ac:dyDescent="0.3">
      <c r="C33" s="324"/>
      <c r="D33" s="325"/>
      <c r="E33" s="325"/>
      <c r="F33" s="326"/>
      <c r="G33" s="326"/>
      <c r="H33" s="321"/>
      <c r="I33" s="321"/>
      <c r="J33" s="326"/>
      <c r="K33" s="321"/>
      <c r="L33" s="326"/>
      <c r="M33" s="321"/>
      <c r="N33" s="326"/>
      <c r="O33" s="321"/>
      <c r="P33" s="326"/>
      <c r="Q33" s="321"/>
      <c r="R33" s="326"/>
      <c r="S33" s="321"/>
      <c r="T33" s="321"/>
      <c r="U33" s="326"/>
      <c r="V33" s="321"/>
      <c r="W33" s="326"/>
      <c r="X33" s="321"/>
      <c r="Y33" s="326"/>
      <c r="Z33" s="321"/>
      <c r="AA33" s="326"/>
      <c r="AB33" s="321"/>
      <c r="AC33" s="326"/>
      <c r="AD33" s="321"/>
    </row>
    <row r="34" spans="3:30" x14ac:dyDescent="0.3">
      <c r="C34" s="327"/>
      <c r="D34" s="328"/>
      <c r="E34" s="328"/>
      <c r="F34" s="328"/>
      <c r="G34" s="328"/>
      <c r="H34" s="328"/>
      <c r="I34" s="328"/>
      <c r="J34" s="328"/>
      <c r="K34" s="328"/>
      <c r="L34" s="328"/>
      <c r="M34" s="328"/>
      <c r="N34" s="328"/>
      <c r="O34" s="328"/>
      <c r="P34" s="327"/>
      <c r="Q34" s="327"/>
      <c r="R34" s="327"/>
      <c r="S34" s="321"/>
      <c r="AD34" s="321"/>
    </row>
    <row r="35" spans="3:30" x14ac:dyDescent="0.3">
      <c r="C35" s="321"/>
      <c r="D35" s="328"/>
      <c r="E35" s="328"/>
      <c r="F35" s="328"/>
      <c r="G35" s="328"/>
      <c r="H35" s="328"/>
      <c r="I35" s="328"/>
      <c r="J35" s="328"/>
      <c r="K35" s="328"/>
      <c r="L35" s="328"/>
      <c r="M35" s="328"/>
      <c r="N35" s="328"/>
      <c r="O35" s="328"/>
      <c r="P35" s="321"/>
      <c r="Q35" s="321"/>
      <c r="R35" s="321"/>
      <c r="S35" s="321"/>
      <c r="AD35" s="321"/>
    </row>
    <row r="36" spans="3:30" x14ac:dyDescent="0.3">
      <c r="C36" s="327"/>
      <c r="D36" s="328"/>
      <c r="E36" s="328"/>
      <c r="F36" s="328"/>
      <c r="G36" s="328"/>
      <c r="H36" s="328"/>
      <c r="I36" s="328"/>
      <c r="J36" s="328"/>
      <c r="K36" s="328"/>
      <c r="L36" s="328"/>
      <c r="M36" s="328"/>
      <c r="N36" s="328"/>
      <c r="O36" s="328"/>
      <c r="P36" s="327"/>
      <c r="Q36" s="327"/>
      <c r="R36" s="327"/>
      <c r="S36" s="321"/>
      <c r="T36" s="321"/>
      <c r="U36" s="321"/>
      <c r="AD36" s="321"/>
    </row>
    <row r="37" spans="3:30" x14ac:dyDescent="0.3">
      <c r="C37" s="323"/>
      <c r="D37" s="328"/>
      <c r="E37" s="328"/>
      <c r="F37" s="328"/>
      <c r="G37" s="328"/>
      <c r="H37" s="328"/>
      <c r="I37" s="328"/>
      <c r="J37" s="328"/>
      <c r="K37" s="328"/>
      <c r="L37" s="328"/>
      <c r="M37" s="328"/>
      <c r="N37" s="328"/>
      <c r="O37" s="328"/>
      <c r="P37" s="323"/>
      <c r="Q37" s="323"/>
      <c r="R37" s="323"/>
      <c r="S37" s="323"/>
      <c r="T37" s="323"/>
      <c r="U37" s="323"/>
      <c r="V37" s="323"/>
      <c r="W37" s="323"/>
      <c r="X37" s="323"/>
      <c r="Y37" s="323"/>
      <c r="Z37" s="323"/>
      <c r="AA37" s="323"/>
      <c r="AB37" s="323"/>
      <c r="AC37" s="323"/>
      <c r="AD37" s="321"/>
    </row>
    <row r="38" spans="3:30" x14ac:dyDescent="0.3">
      <c r="C38" s="323"/>
      <c r="D38" s="328"/>
      <c r="E38" s="328"/>
      <c r="F38" s="328"/>
      <c r="G38" s="328"/>
      <c r="H38" s="328"/>
      <c r="I38" s="328"/>
      <c r="J38" s="328"/>
      <c r="K38" s="328"/>
      <c r="L38" s="328"/>
      <c r="M38" s="328"/>
      <c r="N38" s="328"/>
      <c r="O38" s="328"/>
      <c r="P38" s="323"/>
      <c r="Q38" s="323"/>
      <c r="R38" s="323"/>
      <c r="S38" s="323"/>
      <c r="T38" s="323"/>
      <c r="U38" s="323"/>
      <c r="V38" s="323"/>
      <c r="W38" s="323"/>
      <c r="X38" s="323"/>
      <c r="Y38" s="323"/>
      <c r="Z38" s="323"/>
      <c r="AA38" s="323"/>
      <c r="AB38" s="323"/>
      <c r="AC38" s="323"/>
      <c r="AD38" s="321"/>
    </row>
    <row r="39" spans="3:30" x14ac:dyDescent="0.3">
      <c r="C39" s="329"/>
      <c r="D39" s="328"/>
      <c r="E39" s="328"/>
      <c r="F39" s="328"/>
      <c r="G39" s="328"/>
      <c r="H39" s="328"/>
      <c r="I39" s="328"/>
      <c r="J39" s="328"/>
      <c r="K39" s="328"/>
      <c r="L39" s="328"/>
      <c r="M39" s="328"/>
      <c r="N39" s="328"/>
      <c r="O39" s="328"/>
      <c r="P39" s="329"/>
      <c r="Q39" s="329"/>
      <c r="R39" s="329"/>
      <c r="S39" s="329"/>
      <c r="T39" s="329"/>
      <c r="U39" s="329"/>
      <c r="V39" s="329"/>
      <c r="W39" s="329"/>
      <c r="X39" s="329"/>
      <c r="Y39" s="329"/>
      <c r="Z39" s="329"/>
      <c r="AA39" s="329"/>
      <c r="AB39" s="329"/>
      <c r="AC39" s="329"/>
      <c r="AD39" s="321"/>
    </row>
    <row r="40" spans="3:30" x14ac:dyDescent="0.3">
      <c r="C40" s="323"/>
      <c r="D40" s="328"/>
      <c r="E40" s="328"/>
      <c r="F40" s="328"/>
      <c r="G40" s="328"/>
      <c r="H40" s="328"/>
      <c r="I40" s="328"/>
      <c r="J40" s="328"/>
      <c r="K40" s="328"/>
      <c r="L40" s="328"/>
      <c r="M40" s="328"/>
      <c r="N40" s="328"/>
      <c r="O40" s="328"/>
      <c r="P40" s="323"/>
      <c r="Q40" s="323"/>
      <c r="R40" s="323"/>
      <c r="S40" s="323"/>
      <c r="T40" s="323"/>
      <c r="U40" s="323"/>
      <c r="V40" s="323"/>
      <c r="W40" s="323"/>
      <c r="X40" s="323"/>
      <c r="Y40" s="323"/>
      <c r="Z40" s="323"/>
      <c r="AA40" s="323"/>
      <c r="AB40" s="323"/>
      <c r="AC40" s="323"/>
      <c r="AD40" s="321"/>
    </row>
    <row r="41" spans="3:30" x14ac:dyDescent="0.3">
      <c r="C41" s="323"/>
      <c r="D41" s="328"/>
      <c r="E41" s="328"/>
      <c r="F41" s="328"/>
      <c r="G41" s="328"/>
      <c r="H41" s="328"/>
      <c r="I41" s="328"/>
      <c r="J41" s="328"/>
      <c r="K41" s="328"/>
      <c r="L41" s="328"/>
      <c r="M41" s="328"/>
      <c r="N41" s="328"/>
      <c r="O41" s="328"/>
      <c r="P41" s="323"/>
      <c r="Q41" s="323"/>
      <c r="R41" s="323"/>
      <c r="S41" s="323"/>
      <c r="T41" s="323"/>
      <c r="U41" s="323"/>
      <c r="V41" s="323"/>
      <c r="W41" s="323"/>
      <c r="X41" s="323"/>
      <c r="Y41" s="323"/>
      <c r="Z41" s="323"/>
      <c r="AA41" s="323"/>
      <c r="AB41" s="323"/>
      <c r="AC41" s="323"/>
      <c r="AD41" s="321"/>
    </row>
    <row r="42" spans="3:30" x14ac:dyDescent="0.3">
      <c r="C42" s="323"/>
      <c r="D42" s="328"/>
      <c r="E42" s="328"/>
      <c r="F42" s="328"/>
      <c r="G42" s="328"/>
      <c r="H42" s="328"/>
      <c r="I42" s="328"/>
      <c r="J42" s="328"/>
      <c r="K42" s="328"/>
      <c r="L42" s="328"/>
      <c r="M42" s="328"/>
      <c r="N42" s="328"/>
      <c r="O42" s="328"/>
      <c r="P42" s="323"/>
      <c r="Q42" s="323"/>
      <c r="R42" s="323"/>
      <c r="S42" s="323"/>
      <c r="T42" s="323"/>
      <c r="U42" s="323"/>
      <c r="V42" s="323"/>
      <c r="W42" s="323"/>
      <c r="X42" s="323"/>
      <c r="Y42" s="323"/>
      <c r="Z42" s="323"/>
      <c r="AA42" s="323"/>
      <c r="AB42" s="323"/>
      <c r="AC42" s="323"/>
      <c r="AD42" s="321"/>
    </row>
    <row r="43" spans="3:30" x14ac:dyDescent="0.3">
      <c r="C43" s="323"/>
      <c r="D43" s="328"/>
      <c r="E43" s="328"/>
      <c r="F43" s="328"/>
      <c r="G43" s="328"/>
      <c r="H43" s="328"/>
      <c r="I43" s="328"/>
      <c r="J43" s="328"/>
      <c r="K43" s="328"/>
      <c r="L43" s="328"/>
      <c r="M43" s="328"/>
      <c r="N43" s="328"/>
      <c r="O43" s="328"/>
      <c r="P43" s="323"/>
      <c r="Q43" s="323"/>
      <c r="R43" s="323"/>
      <c r="S43" s="323"/>
      <c r="T43" s="323"/>
      <c r="U43" s="323"/>
      <c r="V43" s="323"/>
      <c r="W43" s="323"/>
      <c r="X43" s="323"/>
      <c r="Y43" s="323"/>
      <c r="Z43" s="323"/>
      <c r="AA43" s="323"/>
      <c r="AB43" s="323"/>
      <c r="AC43" s="323"/>
      <c r="AD43" s="321"/>
    </row>
    <row r="44" spans="3:30" x14ac:dyDescent="0.3">
      <c r="C44" s="320"/>
      <c r="D44" s="328"/>
      <c r="E44" s="328"/>
      <c r="F44" s="328"/>
      <c r="G44" s="328"/>
      <c r="H44" s="328"/>
      <c r="I44" s="328"/>
      <c r="J44" s="328"/>
      <c r="K44" s="328"/>
      <c r="L44" s="328"/>
      <c r="M44" s="328"/>
      <c r="N44" s="328"/>
      <c r="O44" s="328"/>
      <c r="P44" s="320"/>
      <c r="Q44" s="320"/>
      <c r="R44" s="320"/>
      <c r="S44" s="320"/>
      <c r="T44" s="320"/>
      <c r="U44" s="320"/>
      <c r="AD44" s="321"/>
    </row>
    <row r="45" spans="3:30" x14ac:dyDescent="0.3">
      <c r="C45" s="327"/>
      <c r="D45" s="328"/>
      <c r="E45" s="328"/>
      <c r="F45" s="328"/>
      <c r="G45" s="328"/>
      <c r="H45" s="328"/>
      <c r="I45" s="328"/>
      <c r="J45" s="328"/>
      <c r="K45" s="328"/>
      <c r="L45" s="328"/>
      <c r="M45" s="328"/>
      <c r="N45" s="328"/>
      <c r="O45" s="328"/>
      <c r="P45" s="327"/>
      <c r="Q45" s="327"/>
      <c r="R45" s="327"/>
      <c r="S45" s="320"/>
      <c r="T45" s="320"/>
      <c r="U45" s="320"/>
      <c r="AD45" s="321"/>
    </row>
    <row r="46" spans="3:30" x14ac:dyDescent="0.3">
      <c r="C46" s="323"/>
      <c r="D46" s="328"/>
      <c r="E46" s="328"/>
      <c r="F46" s="328"/>
      <c r="G46" s="328"/>
      <c r="H46" s="328"/>
      <c r="I46" s="328"/>
      <c r="J46" s="328"/>
      <c r="K46" s="328"/>
      <c r="L46" s="328"/>
      <c r="M46" s="328"/>
      <c r="N46" s="328"/>
      <c r="O46" s="328"/>
      <c r="P46" s="323"/>
      <c r="Q46" s="323"/>
      <c r="R46" s="323"/>
      <c r="S46" s="323"/>
      <c r="T46" s="323"/>
      <c r="U46" s="323"/>
      <c r="V46" s="323"/>
      <c r="W46" s="323"/>
      <c r="X46" s="323"/>
      <c r="Y46" s="323"/>
      <c r="Z46" s="323"/>
      <c r="AA46" s="323"/>
      <c r="AB46" s="323"/>
      <c r="AC46" s="323"/>
      <c r="AD46" s="321"/>
    </row>
    <row r="47" spans="3:30" x14ac:dyDescent="0.3">
      <c r="C47" s="321"/>
      <c r="D47" s="328"/>
      <c r="E47" s="328"/>
      <c r="F47" s="328"/>
      <c r="G47" s="328"/>
      <c r="H47" s="328"/>
      <c r="I47" s="328"/>
      <c r="J47" s="328"/>
      <c r="K47" s="328"/>
      <c r="L47" s="328"/>
      <c r="M47" s="328"/>
      <c r="N47" s="328"/>
      <c r="O47" s="328"/>
      <c r="P47" s="321"/>
      <c r="Q47" s="321"/>
      <c r="R47" s="321"/>
      <c r="S47" s="321"/>
      <c r="T47" s="321"/>
      <c r="U47" s="321"/>
      <c r="V47" s="321"/>
      <c r="W47" s="321"/>
      <c r="X47" s="321"/>
      <c r="Y47" s="321"/>
      <c r="Z47" s="321"/>
      <c r="AA47" s="321"/>
      <c r="AB47" s="321"/>
      <c r="AC47" s="321"/>
      <c r="AD47" s="321"/>
    </row>
    <row r="48" spans="3:30" x14ac:dyDescent="0.3">
      <c r="C48" s="321"/>
      <c r="D48" s="328"/>
      <c r="E48" s="328"/>
      <c r="F48" s="328"/>
      <c r="G48" s="328"/>
      <c r="H48" s="328"/>
      <c r="I48" s="328"/>
      <c r="J48" s="328"/>
      <c r="K48" s="328"/>
      <c r="L48" s="328"/>
      <c r="M48" s="328"/>
      <c r="N48" s="328"/>
      <c r="O48" s="328"/>
      <c r="P48" s="321"/>
      <c r="Q48" s="321"/>
      <c r="R48" s="321"/>
      <c r="S48" s="321"/>
      <c r="T48" s="321"/>
      <c r="U48" s="321"/>
      <c r="V48" s="321"/>
      <c r="W48" s="321"/>
      <c r="X48" s="321"/>
      <c r="Y48" s="321"/>
      <c r="Z48" s="321"/>
      <c r="AA48" s="321"/>
      <c r="AB48" s="321"/>
      <c r="AC48" s="321"/>
      <c r="AD48" s="321"/>
    </row>
    <row r="49" spans="3:17" x14ac:dyDescent="0.3">
      <c r="D49" s="328"/>
      <c r="E49" s="328"/>
      <c r="F49" s="328"/>
      <c r="G49" s="328"/>
      <c r="H49" s="328"/>
      <c r="I49" s="328"/>
      <c r="J49" s="328"/>
      <c r="K49" s="328"/>
      <c r="L49" s="328"/>
      <c r="M49" s="328"/>
      <c r="N49" s="328"/>
      <c r="O49" s="328"/>
    </row>
    <row r="50" spans="3:17" x14ac:dyDescent="0.3">
      <c r="C50" s="321"/>
      <c r="D50" s="328"/>
      <c r="E50" s="328"/>
      <c r="F50" s="328"/>
      <c r="G50" s="328"/>
      <c r="H50" s="328"/>
      <c r="I50" s="328"/>
      <c r="J50" s="328"/>
      <c r="K50" s="328"/>
      <c r="L50" s="328"/>
      <c r="M50" s="328"/>
      <c r="N50" s="328"/>
      <c r="O50" s="328"/>
      <c r="P50" s="321"/>
      <c r="Q50" s="321"/>
    </row>
    <row r="51" spans="3:17" x14ac:dyDescent="0.3">
      <c r="D51" s="328"/>
      <c r="E51" s="328"/>
      <c r="F51" s="328"/>
      <c r="G51" s="328"/>
      <c r="H51" s="328"/>
      <c r="I51" s="328"/>
      <c r="J51" s="328"/>
      <c r="K51" s="328"/>
      <c r="L51" s="328"/>
      <c r="M51" s="328"/>
      <c r="N51" s="328"/>
      <c r="O51" s="328"/>
    </row>
    <row r="52" spans="3:17" x14ac:dyDescent="0.3">
      <c r="D52" s="328"/>
      <c r="E52" s="328"/>
      <c r="F52" s="328"/>
      <c r="G52" s="328"/>
      <c r="H52" s="328"/>
      <c r="I52" s="328"/>
      <c r="J52" s="328"/>
      <c r="K52" s="328"/>
      <c r="L52" s="328"/>
      <c r="M52" s="328"/>
      <c r="N52" s="328"/>
      <c r="O52" s="328"/>
    </row>
    <row r="53" spans="3:17" x14ac:dyDescent="0.3">
      <c r="D53" s="328"/>
      <c r="E53" s="328"/>
      <c r="F53" s="328"/>
      <c r="G53" s="328"/>
      <c r="H53" s="328"/>
      <c r="I53" s="328"/>
      <c r="J53" s="328"/>
      <c r="K53" s="328"/>
      <c r="L53" s="328"/>
      <c r="M53" s="328"/>
      <c r="N53" s="328"/>
      <c r="O53" s="328"/>
    </row>
    <row r="54" spans="3:17" x14ac:dyDescent="0.3">
      <c r="D54" s="328"/>
      <c r="E54" s="328"/>
      <c r="F54" s="328"/>
      <c r="G54" s="328"/>
      <c r="H54" s="328"/>
      <c r="I54" s="328"/>
      <c r="J54" s="328"/>
      <c r="K54" s="328"/>
      <c r="L54" s="328"/>
      <c r="M54" s="328"/>
      <c r="N54" s="328"/>
      <c r="O54" s="328"/>
    </row>
    <row r="55" spans="3:17" x14ac:dyDescent="0.3">
      <c r="D55" s="328"/>
      <c r="E55" s="328"/>
      <c r="F55" s="328"/>
      <c r="G55" s="328"/>
      <c r="H55" s="328"/>
      <c r="I55" s="328"/>
      <c r="J55" s="328"/>
      <c r="K55" s="328"/>
      <c r="L55" s="328"/>
      <c r="M55" s="328"/>
      <c r="N55" s="328"/>
      <c r="O55" s="328"/>
    </row>
    <row r="56" spans="3:17" x14ac:dyDescent="0.3">
      <c r="D56" s="328"/>
      <c r="E56" s="328"/>
      <c r="F56" s="328"/>
      <c r="G56" s="328"/>
      <c r="H56" s="328"/>
      <c r="I56" s="328"/>
      <c r="J56" s="328"/>
      <c r="K56" s="328"/>
      <c r="L56" s="328"/>
      <c r="M56" s="328"/>
      <c r="N56" s="328"/>
      <c r="O56" s="328"/>
    </row>
  </sheetData>
  <mergeCells count="3">
    <mergeCell ref="D6:O6"/>
    <mergeCell ref="D7:F7"/>
    <mergeCell ref="G7:O7"/>
  </mergeCells>
  <hyperlinks>
    <hyperlink ref="O2" location="_INDEX" display="Index" xr:uid="{2999A57E-F76F-49BC-BA68-A27EADEC51FF}"/>
  </hyperlinks>
  <pageMargins left="0.7" right="0.7" top="0.75" bottom="0.75" header="0.3" footer="0.3"/>
  <pageSetup paperSize="9" scale="63" orientation="landscape" r:id="rId1"/>
  <ignoredErrors>
    <ignoredError sqref="B9:B3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25">
    <tabColor theme="5"/>
    <pageSetUpPr fitToPage="1"/>
  </sheetPr>
  <dimension ref="B2:R40"/>
  <sheetViews>
    <sheetView showGridLines="0" topLeftCell="A7" zoomScaleNormal="100" workbookViewId="0">
      <selection activeCell="C26" sqref="C26"/>
    </sheetView>
  </sheetViews>
  <sheetFormatPr baseColWidth="10" defaultColWidth="9" defaultRowHeight="16.5" x14ac:dyDescent="0.3"/>
  <cols>
    <col min="1" max="1" width="5" style="275" customWidth="1"/>
    <col min="2" max="2" width="9" style="275"/>
    <col min="3" max="3" width="29.5" style="275" customWidth="1"/>
    <col min="4" max="4" width="19.75" style="275" customWidth="1"/>
    <col min="5" max="5" width="17.75" style="275" customWidth="1"/>
    <col min="6" max="6" width="16.75" style="275" customWidth="1"/>
    <col min="7" max="7" width="18.25" style="275" customWidth="1"/>
    <col min="8" max="10" width="15.625" style="275" customWidth="1"/>
    <col min="11" max="16384" width="9" style="275"/>
  </cols>
  <sheetData>
    <row r="2" spans="2:17" x14ac:dyDescent="0.3">
      <c r="B2" s="1291" t="s">
        <v>1133</v>
      </c>
      <c r="C2" s="1291"/>
      <c r="D2" s="1291"/>
      <c r="E2" s="1291"/>
      <c r="F2" s="1291"/>
      <c r="G2" s="321"/>
      <c r="H2" s="321"/>
      <c r="I2" s="321"/>
      <c r="J2" s="1028" t="s">
        <v>180</v>
      </c>
      <c r="K2" s="321"/>
      <c r="L2" s="321"/>
      <c r="M2" s="321"/>
      <c r="N2" s="321"/>
    </row>
    <row r="3" spans="2:17" x14ac:dyDescent="0.3">
      <c r="B3" s="4" t="str">
        <f>Stichtag &amp; Einheit_Mio</f>
        <v>31.12.2024 - in Mio. €</v>
      </c>
      <c r="C3" s="319"/>
      <c r="D3" s="319"/>
      <c r="E3" s="319"/>
      <c r="F3" s="319"/>
      <c r="G3" s="321"/>
      <c r="H3" s="321"/>
      <c r="I3" s="321"/>
      <c r="J3" s="321"/>
      <c r="K3" s="321"/>
      <c r="L3" s="321"/>
      <c r="M3" s="321"/>
      <c r="N3" s="321"/>
    </row>
    <row r="4" spans="2:17" x14ac:dyDescent="0.3">
      <c r="B4" s="4"/>
      <c r="C4" s="319"/>
      <c r="D4" s="319"/>
      <c r="E4" s="319"/>
      <c r="F4" s="319"/>
      <c r="G4" s="321"/>
      <c r="H4" s="321"/>
      <c r="I4" s="321"/>
      <c r="J4" s="321"/>
      <c r="K4" s="321"/>
      <c r="L4" s="321"/>
      <c r="M4" s="321"/>
      <c r="N4" s="321"/>
    </row>
    <row r="5" spans="2:17" x14ac:dyDescent="0.3">
      <c r="D5" s="280" t="s">
        <v>183</v>
      </c>
      <c r="E5" s="280" t="s">
        <v>184</v>
      </c>
      <c r="F5" s="280" t="s">
        <v>185</v>
      </c>
      <c r="G5" s="303" t="s">
        <v>221</v>
      </c>
      <c r="H5" s="280" t="s">
        <v>222</v>
      </c>
      <c r="I5" s="280" t="s">
        <v>284</v>
      </c>
      <c r="J5" s="280" t="s">
        <v>285</v>
      </c>
      <c r="N5" s="321"/>
    </row>
    <row r="6" spans="2:17" ht="67.5" customHeight="1" x14ac:dyDescent="0.3">
      <c r="D6" s="1292" t="s">
        <v>1051</v>
      </c>
      <c r="E6" s="1292"/>
      <c r="F6" s="1292"/>
      <c r="G6" s="1292"/>
      <c r="H6" s="1293" t="s">
        <v>1134</v>
      </c>
      <c r="I6" s="1293" t="s">
        <v>1135</v>
      </c>
      <c r="J6" s="1293" t="s">
        <v>1136</v>
      </c>
      <c r="N6" s="321"/>
    </row>
    <row r="7" spans="2:17" ht="23.25" customHeight="1" x14ac:dyDescent="0.3">
      <c r="D7" s="1295"/>
      <c r="E7" s="1297" t="s">
        <v>1137</v>
      </c>
      <c r="F7" s="1297"/>
      <c r="G7" s="1293" t="s">
        <v>1138</v>
      </c>
      <c r="H7" s="1293"/>
      <c r="I7" s="1293"/>
      <c r="J7" s="1293"/>
      <c r="N7" s="321"/>
    </row>
    <row r="8" spans="2:17" ht="41.25" customHeight="1" x14ac:dyDescent="0.3">
      <c r="B8" s="304"/>
      <c r="C8" s="304"/>
      <c r="D8" s="1296"/>
      <c r="E8" s="305"/>
      <c r="F8" s="336" t="s">
        <v>1139</v>
      </c>
      <c r="G8" s="1294"/>
      <c r="H8" s="1294"/>
      <c r="I8" s="1294"/>
      <c r="J8" s="1294"/>
      <c r="N8" s="321"/>
    </row>
    <row r="9" spans="2:17" ht="21" customHeight="1" x14ac:dyDescent="0.3">
      <c r="B9" s="337" t="s">
        <v>725</v>
      </c>
      <c r="C9" s="338" t="s">
        <v>1140</v>
      </c>
      <c r="D9" s="339">
        <v>35638</v>
      </c>
      <c r="E9" s="360"/>
      <c r="F9" s="346">
        <v>495</v>
      </c>
      <c r="G9" s="360"/>
      <c r="H9" s="346">
        <v>-248</v>
      </c>
      <c r="I9" s="355"/>
      <c r="J9" s="355"/>
      <c r="M9" s="321"/>
      <c r="N9" s="279"/>
      <c r="P9" s="279"/>
      <c r="Q9" s="279"/>
    </row>
    <row r="10" spans="2:17" x14ac:dyDescent="0.3">
      <c r="B10" s="288" t="s">
        <v>818</v>
      </c>
      <c r="C10" s="340" t="s">
        <v>743</v>
      </c>
      <c r="D10" s="105">
        <v>23143</v>
      </c>
      <c r="E10" s="356"/>
      <c r="F10" s="347">
        <v>421</v>
      </c>
      <c r="G10" s="356"/>
      <c r="H10" s="347">
        <v>-200</v>
      </c>
      <c r="I10" s="356"/>
      <c r="J10" s="356"/>
      <c r="M10" s="321"/>
      <c r="N10" s="279"/>
      <c r="P10" s="279"/>
      <c r="Q10" s="279"/>
    </row>
    <row r="11" spans="2:17" x14ac:dyDescent="0.3">
      <c r="B11" s="288" t="s">
        <v>1068</v>
      </c>
      <c r="C11" s="340" t="s">
        <v>772</v>
      </c>
      <c r="D11" s="105">
        <v>2803</v>
      </c>
      <c r="E11" s="356"/>
      <c r="F11" s="348">
        <v>13</v>
      </c>
      <c r="G11" s="356"/>
      <c r="H11" s="348">
        <v>-15</v>
      </c>
      <c r="I11" s="356"/>
      <c r="J11" s="356"/>
      <c r="M11" s="321"/>
      <c r="N11" s="279"/>
      <c r="P11" s="279"/>
      <c r="Q11" s="279"/>
    </row>
    <row r="12" spans="2:17" x14ac:dyDescent="0.3">
      <c r="B12" s="288" t="s">
        <v>1070</v>
      </c>
      <c r="C12" s="340" t="s">
        <v>782</v>
      </c>
      <c r="D12" s="105">
        <v>2737</v>
      </c>
      <c r="E12" s="356"/>
      <c r="F12" s="348">
        <v>28</v>
      </c>
      <c r="G12" s="356"/>
      <c r="H12" s="348">
        <v>-14</v>
      </c>
      <c r="I12" s="356"/>
      <c r="J12" s="356"/>
      <c r="M12" s="321"/>
      <c r="N12" s="279"/>
      <c r="P12" s="279"/>
      <c r="Q12" s="279"/>
    </row>
    <row r="13" spans="2:17" x14ac:dyDescent="0.3">
      <c r="B13" s="288" t="s">
        <v>1072</v>
      </c>
      <c r="C13" s="340" t="s">
        <v>748</v>
      </c>
      <c r="D13" s="105">
        <v>1561</v>
      </c>
      <c r="E13" s="356"/>
      <c r="F13" s="348">
        <v>0</v>
      </c>
      <c r="G13" s="356"/>
      <c r="H13" s="348">
        <v>-3</v>
      </c>
      <c r="I13" s="356"/>
      <c r="J13" s="356"/>
      <c r="M13" s="321"/>
      <c r="N13" s="279"/>
      <c r="P13" s="279"/>
      <c r="Q13" s="279"/>
    </row>
    <row r="14" spans="2:17" x14ac:dyDescent="0.3">
      <c r="B14" s="288" t="s">
        <v>1074</v>
      </c>
      <c r="C14" s="340" t="s">
        <v>757</v>
      </c>
      <c r="D14" s="105">
        <v>988</v>
      </c>
      <c r="E14" s="356"/>
      <c r="F14" s="347">
        <v>0</v>
      </c>
      <c r="G14" s="356"/>
      <c r="H14" s="347">
        <v>0</v>
      </c>
      <c r="I14" s="356"/>
      <c r="J14" s="356"/>
      <c r="M14" s="321"/>
      <c r="N14" s="279"/>
      <c r="P14" s="279"/>
      <c r="Q14" s="279"/>
    </row>
    <row r="15" spans="2:17" x14ac:dyDescent="0.3">
      <c r="B15" s="288" t="s">
        <v>1141</v>
      </c>
      <c r="C15" s="340" t="s">
        <v>1142</v>
      </c>
      <c r="D15" s="105">
        <v>908</v>
      </c>
      <c r="E15" s="356"/>
      <c r="F15" s="347">
        <v>0</v>
      </c>
      <c r="G15" s="356"/>
      <c r="H15" s="347">
        <v>-1</v>
      </c>
      <c r="I15" s="356"/>
      <c r="J15" s="356"/>
      <c r="M15" s="321"/>
      <c r="N15" s="279"/>
      <c r="P15" s="279"/>
      <c r="Q15" s="279"/>
    </row>
    <row r="16" spans="2:17" x14ac:dyDescent="0.3">
      <c r="B16" s="288" t="s">
        <v>1143</v>
      </c>
      <c r="C16" s="340" t="s">
        <v>815</v>
      </c>
      <c r="D16" s="105">
        <v>447</v>
      </c>
      <c r="E16" s="356"/>
      <c r="F16" s="347">
        <v>0</v>
      </c>
      <c r="G16" s="356"/>
      <c r="H16" s="347">
        <v>-1</v>
      </c>
      <c r="I16" s="356"/>
      <c r="J16" s="356"/>
      <c r="M16" s="321"/>
      <c r="N16" s="279"/>
      <c r="P16" s="279"/>
      <c r="Q16" s="279"/>
    </row>
    <row r="17" spans="2:18" x14ac:dyDescent="0.3">
      <c r="B17" s="288" t="s">
        <v>1144</v>
      </c>
      <c r="C17" s="340" t="s">
        <v>1145</v>
      </c>
      <c r="D17" s="105">
        <v>283</v>
      </c>
      <c r="E17" s="356"/>
      <c r="F17" s="347">
        <v>0</v>
      </c>
      <c r="G17" s="356"/>
      <c r="H17" s="347">
        <v>0</v>
      </c>
      <c r="I17" s="356"/>
      <c r="J17" s="356"/>
      <c r="M17" s="321"/>
      <c r="N17" s="279"/>
      <c r="P17" s="279"/>
      <c r="Q17" s="279"/>
    </row>
    <row r="18" spans="2:18" x14ac:dyDescent="0.3">
      <c r="B18" s="292" t="s">
        <v>1076</v>
      </c>
      <c r="C18" s="344" t="s">
        <v>1146</v>
      </c>
      <c r="D18" s="345">
        <v>2767</v>
      </c>
      <c r="E18" s="357"/>
      <c r="F18" s="349">
        <v>33</v>
      </c>
      <c r="G18" s="357"/>
      <c r="H18" s="349">
        <v>-16</v>
      </c>
      <c r="I18" s="357"/>
      <c r="J18" s="357"/>
      <c r="M18" s="321"/>
      <c r="N18" s="279"/>
      <c r="P18" s="279"/>
      <c r="Q18" s="279"/>
    </row>
    <row r="19" spans="2:18" x14ac:dyDescent="0.3">
      <c r="B19" s="341" t="s">
        <v>1078</v>
      </c>
      <c r="C19" s="342" t="s">
        <v>880</v>
      </c>
      <c r="D19" s="343">
        <v>5550</v>
      </c>
      <c r="E19" s="361"/>
      <c r="F19" s="350">
        <v>26</v>
      </c>
      <c r="G19" s="352"/>
      <c r="H19" s="358"/>
      <c r="I19" s="350">
        <v>13</v>
      </c>
      <c r="J19" s="358"/>
      <c r="M19" s="321"/>
      <c r="N19" s="279"/>
      <c r="P19" s="279"/>
      <c r="Q19" s="279"/>
    </row>
    <row r="20" spans="2:18" x14ac:dyDescent="0.3">
      <c r="B20" s="287" t="s">
        <v>1080</v>
      </c>
      <c r="C20" s="340" t="s">
        <v>743</v>
      </c>
      <c r="D20" s="105">
        <v>4474</v>
      </c>
      <c r="E20" s="356"/>
      <c r="F20" s="347">
        <v>26</v>
      </c>
      <c r="G20" s="353"/>
      <c r="H20" s="356"/>
      <c r="I20" s="347">
        <v>12</v>
      </c>
      <c r="J20" s="356"/>
      <c r="M20" s="279"/>
      <c r="N20" s="321"/>
      <c r="O20" s="279"/>
      <c r="Q20" s="279"/>
      <c r="R20" s="279"/>
    </row>
    <row r="21" spans="2:18" x14ac:dyDescent="0.3">
      <c r="B21" s="288" t="s">
        <v>1082</v>
      </c>
      <c r="C21" s="340" t="s">
        <v>782</v>
      </c>
      <c r="D21" s="105">
        <v>339</v>
      </c>
      <c r="E21" s="356"/>
      <c r="F21" s="347">
        <v>0</v>
      </c>
      <c r="G21" s="353"/>
      <c r="H21" s="356"/>
      <c r="I21" s="347">
        <v>1</v>
      </c>
      <c r="J21" s="356"/>
      <c r="M21" s="279"/>
      <c r="N21" s="321"/>
      <c r="O21" s="279"/>
      <c r="Q21" s="279"/>
      <c r="R21" s="279"/>
    </row>
    <row r="22" spans="2:18" x14ac:dyDescent="0.3">
      <c r="B22" s="288" t="s">
        <v>1083</v>
      </c>
      <c r="C22" s="340" t="s">
        <v>1145</v>
      </c>
      <c r="D22" s="105">
        <v>130</v>
      </c>
      <c r="E22" s="356"/>
      <c r="F22" s="347">
        <v>0</v>
      </c>
      <c r="G22" s="353"/>
      <c r="H22" s="356"/>
      <c r="I22" s="347">
        <v>0</v>
      </c>
      <c r="J22" s="356"/>
      <c r="M22" s="279"/>
      <c r="N22" s="321"/>
      <c r="O22" s="279"/>
      <c r="Q22" s="279"/>
      <c r="R22" s="279"/>
    </row>
    <row r="23" spans="2:18" x14ac:dyDescent="0.3">
      <c r="B23" s="288" t="s">
        <v>1084</v>
      </c>
      <c r="C23" s="340" t="s">
        <v>772</v>
      </c>
      <c r="D23" s="105">
        <v>98</v>
      </c>
      <c r="E23" s="356"/>
      <c r="F23" s="347">
        <v>0</v>
      </c>
      <c r="G23" s="353"/>
      <c r="H23" s="356"/>
      <c r="I23" s="347">
        <v>0</v>
      </c>
      <c r="J23" s="356"/>
      <c r="M23" s="279"/>
      <c r="O23" s="279"/>
      <c r="P23" s="279"/>
    </row>
    <row r="24" spans="2:18" x14ac:dyDescent="0.3">
      <c r="B24" s="288" t="s">
        <v>1085</v>
      </c>
      <c r="C24" s="340" t="s">
        <v>1142</v>
      </c>
      <c r="D24" s="105">
        <v>74</v>
      </c>
      <c r="E24" s="356"/>
      <c r="F24" s="347">
        <v>0</v>
      </c>
      <c r="G24" s="353"/>
      <c r="H24" s="356"/>
      <c r="I24" s="347">
        <v>0</v>
      </c>
      <c r="J24" s="356"/>
      <c r="M24" s="279"/>
      <c r="O24" s="279"/>
      <c r="P24" s="279"/>
    </row>
    <row r="25" spans="2:18" x14ac:dyDescent="0.3">
      <c r="B25" s="288" t="s">
        <v>1147</v>
      </c>
      <c r="C25" s="340" t="s">
        <v>815</v>
      </c>
      <c r="D25" s="105">
        <v>15</v>
      </c>
      <c r="E25" s="356"/>
      <c r="F25" s="347">
        <v>0</v>
      </c>
      <c r="G25" s="353"/>
      <c r="H25" s="356"/>
      <c r="I25" s="347">
        <v>0</v>
      </c>
      <c r="J25" s="356"/>
      <c r="M25" s="279"/>
      <c r="O25" s="279"/>
      <c r="P25" s="279"/>
    </row>
    <row r="26" spans="2:18" x14ac:dyDescent="0.3">
      <c r="B26" s="288" t="s">
        <v>1148</v>
      </c>
      <c r="C26" s="340" t="s">
        <v>748</v>
      </c>
      <c r="D26" s="105">
        <v>13</v>
      </c>
      <c r="E26" s="356"/>
      <c r="F26" s="347">
        <v>0</v>
      </c>
      <c r="G26" s="353"/>
      <c r="H26" s="356"/>
      <c r="I26" s="347">
        <v>0</v>
      </c>
      <c r="J26" s="356"/>
      <c r="M26" s="279"/>
      <c r="N26" s="321"/>
      <c r="O26" s="279"/>
      <c r="Q26" s="279"/>
      <c r="R26" s="279"/>
    </row>
    <row r="27" spans="2:18" x14ac:dyDescent="0.3">
      <c r="B27" s="288" t="s">
        <v>1149</v>
      </c>
      <c r="C27" s="340" t="s">
        <v>757</v>
      </c>
      <c r="D27" s="105">
        <v>10</v>
      </c>
      <c r="E27" s="356"/>
      <c r="F27" s="347">
        <v>0</v>
      </c>
      <c r="G27" s="353"/>
      <c r="H27" s="356"/>
      <c r="I27" s="347">
        <v>0</v>
      </c>
      <c r="J27" s="356"/>
      <c r="M27" s="279"/>
      <c r="N27" s="321"/>
      <c r="O27" s="279"/>
      <c r="Q27" s="279"/>
      <c r="R27" s="279"/>
    </row>
    <row r="28" spans="2:18" x14ac:dyDescent="0.3">
      <c r="B28" s="292" t="s">
        <v>1086</v>
      </c>
      <c r="C28" s="344" t="s">
        <v>1146</v>
      </c>
      <c r="D28" s="345">
        <v>398</v>
      </c>
      <c r="E28" s="357"/>
      <c r="F28" s="349">
        <v>0</v>
      </c>
      <c r="G28" s="354"/>
      <c r="H28" s="357"/>
      <c r="I28" s="349">
        <v>0</v>
      </c>
      <c r="J28" s="357"/>
      <c r="M28" s="279"/>
      <c r="N28" s="321"/>
      <c r="O28" s="279"/>
      <c r="Q28" s="279"/>
      <c r="R28" s="279"/>
    </row>
    <row r="29" spans="2:18" x14ac:dyDescent="0.3">
      <c r="B29" s="314" t="s">
        <v>1150</v>
      </c>
      <c r="C29" s="1124" t="s">
        <v>724</v>
      </c>
      <c r="D29" s="1125">
        <v>41188</v>
      </c>
      <c r="E29" s="373"/>
      <c r="F29" s="351">
        <v>522</v>
      </c>
      <c r="G29" s="373"/>
      <c r="H29" s="351">
        <v>-248</v>
      </c>
      <c r="I29" s="351">
        <v>13</v>
      </c>
      <c r="J29" s="373"/>
      <c r="K29" s="320"/>
      <c r="L29" s="320"/>
      <c r="M29" s="279"/>
      <c r="N29" s="321"/>
      <c r="O29" s="279"/>
      <c r="Q29" s="279"/>
      <c r="R29" s="279"/>
    </row>
    <row r="30" spans="2:18" x14ac:dyDescent="0.3">
      <c r="B30" s="1287"/>
      <c r="C30" s="1287"/>
      <c r="D30" s="1287"/>
      <c r="E30" s="1287"/>
      <c r="F30" s="1287"/>
      <c r="G30" s="1287"/>
      <c r="H30" s="1287"/>
      <c r="I30" s="1287"/>
      <c r="J30" s="1287"/>
      <c r="K30" s="1290"/>
      <c r="L30" s="1290"/>
      <c r="M30" s="1290"/>
      <c r="N30" s="1290"/>
    </row>
    <row r="31" spans="2:18" x14ac:dyDescent="0.3">
      <c r="K31" s="1290"/>
      <c r="L31" s="1290"/>
      <c r="M31" s="1290"/>
      <c r="N31" s="1290"/>
    </row>
    <row r="32" spans="2:18" ht="16.5" customHeight="1" x14ac:dyDescent="0.3">
      <c r="B32" s="1236" t="s">
        <v>1151</v>
      </c>
      <c r="C32" s="1236"/>
      <c r="D32" s="1236"/>
      <c r="E32" s="1236"/>
      <c r="F32" s="1236"/>
      <c r="G32" s="1236"/>
      <c r="H32" s="1236"/>
      <c r="I32" s="1236"/>
      <c r="J32" s="1236"/>
      <c r="K32" s="1287"/>
      <c r="L32" s="1287"/>
      <c r="M32" s="1287"/>
      <c r="N32" s="1287"/>
    </row>
    <row r="33" spans="2:14" x14ac:dyDescent="0.3">
      <c r="B33" s="1288"/>
      <c r="C33" s="1288"/>
      <c r="D33" s="1288"/>
      <c r="E33" s="1288"/>
      <c r="F33" s="1288"/>
      <c r="G33" s="1288"/>
      <c r="H33" s="1288"/>
      <c r="I33" s="1288"/>
      <c r="J33" s="1288"/>
      <c r="K33" s="1288"/>
      <c r="L33" s="1288"/>
      <c r="M33" s="1288"/>
      <c r="N33" s="1288"/>
    </row>
    <row r="34" spans="2:14" x14ac:dyDescent="0.3">
      <c r="B34" s="1288"/>
      <c r="C34" s="1288"/>
      <c r="D34" s="1288"/>
      <c r="E34" s="1288"/>
      <c r="F34" s="1288"/>
      <c r="G34" s="1288"/>
      <c r="H34" s="1288"/>
      <c r="I34" s="1288"/>
      <c r="J34" s="1288"/>
      <c r="K34" s="1288"/>
      <c r="L34" s="1288"/>
      <c r="M34" s="1288"/>
      <c r="N34" s="1288"/>
    </row>
    <row r="35" spans="2:14" ht="24" customHeight="1" x14ac:dyDescent="0.3">
      <c r="B35" s="1288"/>
      <c r="C35" s="1288"/>
      <c r="D35" s="1288"/>
      <c r="E35" s="1288"/>
      <c r="F35" s="1288"/>
      <c r="G35" s="1288"/>
      <c r="H35" s="1288"/>
      <c r="I35" s="1288"/>
      <c r="J35" s="1288"/>
      <c r="K35" s="1288"/>
      <c r="L35" s="1288"/>
      <c r="M35" s="1288"/>
      <c r="N35" s="1288"/>
    </row>
    <row r="36" spans="2:14" ht="24" customHeight="1" x14ac:dyDescent="0.3">
      <c r="B36" s="1288"/>
      <c r="C36" s="1288"/>
      <c r="D36" s="1288"/>
      <c r="E36" s="1288"/>
      <c r="F36" s="1288"/>
      <c r="G36" s="1288"/>
      <c r="H36" s="1288"/>
      <c r="I36" s="1288"/>
      <c r="J36" s="1288"/>
      <c r="K36" s="1288"/>
      <c r="L36" s="1288"/>
      <c r="M36" s="1288"/>
      <c r="N36" s="1288"/>
    </row>
    <row r="37" spans="2:14" x14ac:dyDescent="0.3">
      <c r="B37" s="1287"/>
      <c r="C37" s="1287"/>
      <c r="D37" s="1287"/>
      <c r="E37" s="1287"/>
      <c r="F37" s="1287"/>
      <c r="G37" s="1287"/>
      <c r="H37" s="1287"/>
      <c r="I37" s="1287"/>
      <c r="J37" s="1287"/>
      <c r="K37" s="1290"/>
      <c r="L37" s="1290"/>
      <c r="M37" s="1290"/>
      <c r="N37" s="1290"/>
    </row>
    <row r="38" spans="2:14" x14ac:dyDescent="0.3">
      <c r="B38" s="1288"/>
      <c r="C38" s="1288"/>
      <c r="D38" s="1288"/>
      <c r="E38" s="1288"/>
      <c r="F38" s="1288"/>
      <c r="G38" s="1288"/>
      <c r="H38" s="1288"/>
      <c r="I38" s="1288"/>
      <c r="J38" s="1288"/>
      <c r="K38" s="1288"/>
      <c r="L38" s="1288"/>
      <c r="M38" s="1288"/>
      <c r="N38" s="1288"/>
    </row>
    <row r="39" spans="2:14" ht="24" customHeight="1" x14ac:dyDescent="0.3">
      <c r="B39" s="1289"/>
      <c r="C39" s="1289"/>
      <c r="D39" s="1289"/>
      <c r="E39" s="1289"/>
      <c r="F39" s="1289"/>
      <c r="G39" s="1289"/>
      <c r="H39" s="1289"/>
      <c r="I39" s="1289"/>
      <c r="J39" s="1289"/>
      <c r="K39" s="1289"/>
      <c r="L39" s="1289"/>
      <c r="M39" s="1289"/>
      <c r="N39" s="1289"/>
    </row>
    <row r="40" spans="2:14" ht="24" customHeight="1" x14ac:dyDescent="0.3">
      <c r="B40" s="1289"/>
      <c r="C40" s="1289"/>
      <c r="D40" s="1289"/>
      <c r="E40" s="1289"/>
      <c r="F40" s="1289"/>
      <c r="G40" s="1289"/>
      <c r="H40" s="1289"/>
      <c r="I40" s="1289"/>
      <c r="J40" s="1289"/>
      <c r="K40" s="1289"/>
      <c r="L40" s="1289"/>
      <c r="M40" s="1289"/>
      <c r="N40" s="1289"/>
    </row>
  </sheetData>
  <sortState xmlns:xlrd2="http://schemas.microsoft.com/office/spreadsheetml/2017/richdata2" ref="D20:I27">
    <sortCondition descending="1" ref="D20:D27"/>
  </sortState>
  <mergeCells count="22">
    <mergeCell ref="B30:J30"/>
    <mergeCell ref="K30:N30"/>
    <mergeCell ref="K31:N31"/>
    <mergeCell ref="B2:F2"/>
    <mergeCell ref="D6:G6"/>
    <mergeCell ref="H6:H8"/>
    <mergeCell ref="I6:I8"/>
    <mergeCell ref="J6:J8"/>
    <mergeCell ref="D7:D8"/>
    <mergeCell ref="E7:F7"/>
    <mergeCell ref="G7:G8"/>
    <mergeCell ref="B32:J32"/>
    <mergeCell ref="K32:N32"/>
    <mergeCell ref="B38:N38"/>
    <mergeCell ref="B39:N39"/>
    <mergeCell ref="B40:N40"/>
    <mergeCell ref="B33:N33"/>
    <mergeCell ref="B34:N34"/>
    <mergeCell ref="B35:N35"/>
    <mergeCell ref="B36:N36"/>
    <mergeCell ref="B37:J37"/>
    <mergeCell ref="K37:N37"/>
  </mergeCells>
  <hyperlinks>
    <hyperlink ref="J2" location="_INDEX" display="Index" xr:uid="{FAD5773D-A16F-4542-95E1-896F07A38592}"/>
  </hyperlinks>
  <pageMargins left="0.7" right="0.7" top="0.75" bottom="0.75" header="0.3" footer="0.3"/>
  <pageSetup paperSize="9" scale="66" orientation="landscape" horizontalDpi="1200" verticalDpi="1200" r:id="rId1"/>
  <ignoredErrors>
    <ignoredError sqref="B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26">
    <tabColor theme="5"/>
    <pageSetUpPr fitToPage="1"/>
  </sheetPr>
  <dimension ref="A2:P45"/>
  <sheetViews>
    <sheetView showGridLines="0" zoomScaleNormal="100" workbookViewId="0">
      <selection activeCell="I2" sqref="I2"/>
    </sheetView>
  </sheetViews>
  <sheetFormatPr baseColWidth="10" defaultColWidth="9" defaultRowHeight="16.5" x14ac:dyDescent="0.3"/>
  <cols>
    <col min="1" max="1" width="5.625" style="275" customWidth="1"/>
    <col min="2" max="2" width="5.5" style="275" customWidth="1"/>
    <col min="3" max="3" width="45.25" style="275" customWidth="1"/>
    <col min="4" max="9" width="18.625" style="275" customWidth="1"/>
    <col min="10" max="16384" width="9" style="275"/>
  </cols>
  <sheetData>
    <row r="2" spans="1:16" x14ac:dyDescent="0.3">
      <c r="B2" s="1279" t="s">
        <v>1152</v>
      </c>
      <c r="C2" s="1279"/>
      <c r="D2" s="1279"/>
      <c r="E2" s="1279"/>
      <c r="F2" s="1279"/>
      <c r="G2" s="1279"/>
      <c r="H2" s="1279"/>
      <c r="I2" s="1028" t="s">
        <v>180</v>
      </c>
      <c r="J2" s="321"/>
      <c r="K2" s="321"/>
    </row>
    <row r="3" spans="1:16" x14ac:dyDescent="0.3">
      <c r="B3" s="4" t="str">
        <f>Stichtag &amp; Einheit_Mio</f>
        <v>31.12.2024 - in Mio. €</v>
      </c>
      <c r="C3" s="320"/>
      <c r="D3" s="320"/>
      <c r="E3" s="320"/>
      <c r="F3" s="320"/>
      <c r="G3" s="1290"/>
      <c r="H3" s="1290"/>
      <c r="I3" s="1290"/>
      <c r="J3" s="1290"/>
      <c r="K3" s="1290"/>
    </row>
    <row r="4" spans="1:16" x14ac:dyDescent="0.3">
      <c r="B4" s="4"/>
      <c r="C4" s="320"/>
      <c r="D4" s="320"/>
      <c r="E4" s="320"/>
      <c r="F4" s="320"/>
      <c r="G4" s="321"/>
      <c r="H4" s="321"/>
      <c r="I4" s="321"/>
      <c r="J4" s="321"/>
      <c r="K4" s="321"/>
    </row>
    <row r="5" spans="1:16" x14ac:dyDescent="0.3">
      <c r="C5" s="99"/>
      <c r="D5" s="280" t="s">
        <v>183</v>
      </c>
      <c r="E5" s="280" t="s">
        <v>184</v>
      </c>
      <c r="F5" s="280" t="s">
        <v>185</v>
      </c>
      <c r="G5" s="303" t="s">
        <v>221</v>
      </c>
      <c r="H5" s="280" t="s">
        <v>222</v>
      </c>
      <c r="I5" s="280" t="s">
        <v>284</v>
      </c>
      <c r="J5" s="1293"/>
      <c r="K5" s="1293"/>
    </row>
    <row r="6" spans="1:16" x14ac:dyDescent="0.3">
      <c r="D6" s="1292" t="s">
        <v>1104</v>
      </c>
      <c r="E6" s="1292"/>
      <c r="F6" s="1292"/>
      <c r="G6" s="1292"/>
      <c r="H6" s="1293" t="s">
        <v>1134</v>
      </c>
      <c r="I6" s="1293" t="s">
        <v>1136</v>
      </c>
      <c r="J6" s="1293"/>
      <c r="K6" s="1293"/>
    </row>
    <row r="7" spans="1:16" ht="24" customHeight="1" x14ac:dyDescent="0.3">
      <c r="D7" s="1295"/>
      <c r="E7" s="1297" t="s">
        <v>1137</v>
      </c>
      <c r="F7" s="1297"/>
      <c r="G7" s="1293" t="s">
        <v>1153</v>
      </c>
      <c r="H7" s="1293"/>
      <c r="I7" s="1293"/>
      <c r="J7" s="1293"/>
      <c r="K7" s="1293"/>
    </row>
    <row r="8" spans="1:16" ht="81.75" customHeight="1" x14ac:dyDescent="0.3">
      <c r="A8" s="304"/>
      <c r="B8" s="304"/>
      <c r="C8" s="304"/>
      <c r="D8" s="1296"/>
      <c r="E8" s="305"/>
      <c r="F8" s="336" t="s">
        <v>1139</v>
      </c>
      <c r="G8" s="1294"/>
      <c r="H8" s="1294"/>
      <c r="I8" s="1294"/>
      <c r="J8" s="1293"/>
      <c r="K8" s="1293"/>
    </row>
    <row r="9" spans="1:16" x14ac:dyDescent="0.3">
      <c r="B9" s="364" t="s">
        <v>725</v>
      </c>
      <c r="C9" s="365" t="s">
        <v>1154</v>
      </c>
      <c r="D9" s="366">
        <v>140</v>
      </c>
      <c r="E9" s="367"/>
      <c r="F9" s="366">
        <v>2</v>
      </c>
      <c r="G9" s="367"/>
      <c r="H9" s="366">
        <v>-1</v>
      </c>
      <c r="I9" s="367"/>
      <c r="J9" s="1290"/>
      <c r="K9" s="1290"/>
      <c r="L9" s="279"/>
      <c r="N9" s="279"/>
      <c r="P9" s="279"/>
    </row>
    <row r="10" spans="1:16" x14ac:dyDescent="0.3">
      <c r="B10" s="368" t="s">
        <v>818</v>
      </c>
      <c r="C10" s="369" t="s">
        <v>1155</v>
      </c>
      <c r="D10" s="177">
        <v>17</v>
      </c>
      <c r="E10" s="353"/>
      <c r="F10" s="177">
        <v>0</v>
      </c>
      <c r="G10" s="353"/>
      <c r="H10" s="177">
        <v>0</v>
      </c>
      <c r="I10" s="353"/>
      <c r="J10" s="1290"/>
      <c r="K10" s="1290"/>
      <c r="L10" s="279"/>
      <c r="N10" s="279"/>
      <c r="P10" s="279"/>
    </row>
    <row r="11" spans="1:16" x14ac:dyDescent="0.3">
      <c r="B11" s="368" t="s">
        <v>1068</v>
      </c>
      <c r="C11" s="369" t="s">
        <v>1156</v>
      </c>
      <c r="D11" s="177">
        <v>1797</v>
      </c>
      <c r="E11" s="353"/>
      <c r="F11" s="177">
        <v>52</v>
      </c>
      <c r="G11" s="353"/>
      <c r="H11" s="177">
        <v>-43</v>
      </c>
      <c r="I11" s="353"/>
      <c r="J11" s="1290"/>
      <c r="K11" s="1290"/>
      <c r="L11" s="279"/>
      <c r="N11" s="279"/>
      <c r="P11" s="279"/>
    </row>
    <row r="12" spans="1:16" x14ac:dyDescent="0.3">
      <c r="B12" s="368" t="s">
        <v>1070</v>
      </c>
      <c r="C12" s="369" t="s">
        <v>1157</v>
      </c>
      <c r="D12" s="177">
        <v>727</v>
      </c>
      <c r="E12" s="353"/>
      <c r="F12" s="177">
        <v>20</v>
      </c>
      <c r="G12" s="353"/>
      <c r="H12" s="177">
        <v>-4</v>
      </c>
      <c r="I12" s="353"/>
      <c r="J12" s="1290"/>
      <c r="K12" s="1290"/>
      <c r="L12" s="279"/>
      <c r="N12" s="279"/>
      <c r="P12" s="279"/>
    </row>
    <row r="13" spans="1:16" x14ac:dyDescent="0.3">
      <c r="B13" s="368" t="s">
        <v>1072</v>
      </c>
      <c r="C13" s="369" t="s">
        <v>1158</v>
      </c>
      <c r="D13" s="177">
        <v>26</v>
      </c>
      <c r="E13" s="353"/>
      <c r="F13" s="177">
        <v>0</v>
      </c>
      <c r="G13" s="353"/>
      <c r="H13" s="177">
        <v>0</v>
      </c>
      <c r="I13" s="353"/>
      <c r="J13" s="1290"/>
      <c r="K13" s="1290"/>
      <c r="L13" s="279"/>
      <c r="N13" s="279"/>
      <c r="P13" s="279"/>
    </row>
    <row r="14" spans="1:16" x14ac:dyDescent="0.3">
      <c r="B14" s="368" t="s">
        <v>1074</v>
      </c>
      <c r="C14" s="369" t="s">
        <v>1159</v>
      </c>
      <c r="D14" s="177">
        <v>176</v>
      </c>
      <c r="E14" s="353"/>
      <c r="F14" s="177">
        <v>15</v>
      </c>
      <c r="G14" s="353"/>
      <c r="H14" s="177">
        <v>-8</v>
      </c>
      <c r="I14" s="353"/>
      <c r="J14" s="1290"/>
      <c r="K14" s="1290"/>
      <c r="L14" s="279"/>
      <c r="N14" s="279"/>
      <c r="P14" s="279"/>
    </row>
    <row r="15" spans="1:16" x14ac:dyDescent="0.3">
      <c r="B15" s="368" t="s">
        <v>1076</v>
      </c>
      <c r="C15" s="369" t="s">
        <v>1160</v>
      </c>
      <c r="D15" s="177">
        <v>897</v>
      </c>
      <c r="E15" s="353"/>
      <c r="F15" s="177">
        <v>27</v>
      </c>
      <c r="G15" s="353"/>
      <c r="H15" s="177">
        <v>-27</v>
      </c>
      <c r="I15" s="353"/>
      <c r="J15" s="1290"/>
      <c r="K15" s="1290"/>
      <c r="L15" s="279"/>
      <c r="N15" s="279"/>
      <c r="P15" s="279"/>
    </row>
    <row r="16" spans="1:16" x14ac:dyDescent="0.3">
      <c r="B16" s="368" t="s">
        <v>1078</v>
      </c>
      <c r="C16" s="369" t="s">
        <v>1161</v>
      </c>
      <c r="D16" s="177">
        <v>449</v>
      </c>
      <c r="E16" s="353"/>
      <c r="F16" s="177">
        <v>1</v>
      </c>
      <c r="G16" s="353"/>
      <c r="H16" s="177">
        <v>-2</v>
      </c>
      <c r="I16" s="353"/>
      <c r="J16" s="1290"/>
      <c r="K16" s="1290"/>
      <c r="L16" s="279"/>
      <c r="N16" s="279"/>
      <c r="P16" s="279"/>
    </row>
    <row r="17" spans="2:16" x14ac:dyDescent="0.3">
      <c r="B17" s="308" t="s">
        <v>1080</v>
      </c>
      <c r="C17" s="369" t="s">
        <v>1162</v>
      </c>
      <c r="D17" s="177">
        <v>32</v>
      </c>
      <c r="E17" s="353"/>
      <c r="F17" s="177">
        <v>0</v>
      </c>
      <c r="G17" s="353"/>
      <c r="H17" s="177">
        <v>0</v>
      </c>
      <c r="I17" s="353"/>
      <c r="J17" s="1290"/>
      <c r="K17" s="1290"/>
      <c r="L17" s="279"/>
      <c r="N17" s="279"/>
      <c r="P17" s="279"/>
    </row>
    <row r="18" spans="2:16" x14ac:dyDescent="0.3">
      <c r="B18" s="368" t="s">
        <v>1082</v>
      </c>
      <c r="C18" s="369" t="s">
        <v>1163</v>
      </c>
      <c r="D18" s="177">
        <v>527</v>
      </c>
      <c r="E18" s="353"/>
      <c r="F18" s="177">
        <v>1</v>
      </c>
      <c r="G18" s="353"/>
      <c r="H18" s="177">
        <v>-3</v>
      </c>
      <c r="I18" s="353"/>
      <c r="J18" s="1290"/>
      <c r="K18" s="1290"/>
      <c r="L18" s="279"/>
      <c r="N18" s="279"/>
      <c r="P18" s="279"/>
    </row>
    <row r="19" spans="2:16" x14ac:dyDescent="0.3">
      <c r="B19" s="368" t="s">
        <v>1083</v>
      </c>
      <c r="C19" s="369" t="s">
        <v>1164</v>
      </c>
      <c r="D19" s="177">
        <v>0</v>
      </c>
      <c r="E19" s="353"/>
      <c r="F19" s="177">
        <v>0</v>
      </c>
      <c r="G19" s="353"/>
      <c r="H19" s="177">
        <v>0</v>
      </c>
      <c r="I19" s="353"/>
      <c r="J19" s="1290"/>
      <c r="K19" s="1290"/>
      <c r="L19" s="279"/>
      <c r="N19" s="279"/>
      <c r="P19" s="279"/>
    </row>
    <row r="20" spans="2:16" x14ac:dyDescent="0.3">
      <c r="B20" s="368" t="s">
        <v>1084</v>
      </c>
      <c r="C20" s="210" t="s">
        <v>1165</v>
      </c>
      <c r="D20" s="177">
        <v>2244</v>
      </c>
      <c r="E20" s="353"/>
      <c r="F20" s="177">
        <v>122</v>
      </c>
      <c r="G20" s="353"/>
      <c r="H20" s="177">
        <v>-29</v>
      </c>
      <c r="I20" s="353"/>
      <c r="J20" s="321"/>
      <c r="K20" s="321"/>
      <c r="L20" s="279"/>
      <c r="N20" s="279"/>
      <c r="P20" s="279"/>
    </row>
    <row r="21" spans="2:16" ht="33" x14ac:dyDescent="0.3">
      <c r="B21" s="368" t="s">
        <v>1085</v>
      </c>
      <c r="C21" s="369" t="s">
        <v>1166</v>
      </c>
      <c r="D21" s="177">
        <v>728</v>
      </c>
      <c r="E21" s="353"/>
      <c r="F21" s="177">
        <v>66</v>
      </c>
      <c r="G21" s="353"/>
      <c r="H21" s="177">
        <v>-16</v>
      </c>
      <c r="I21" s="353"/>
      <c r="J21" s="1290"/>
      <c r="K21" s="1290"/>
      <c r="L21" s="279"/>
      <c r="N21" s="279"/>
      <c r="P21" s="279"/>
    </row>
    <row r="22" spans="2:16" x14ac:dyDescent="0.3">
      <c r="B22" s="368" t="s">
        <v>1086</v>
      </c>
      <c r="C22" s="369" t="s">
        <v>1167</v>
      </c>
      <c r="D22" s="177">
        <v>189</v>
      </c>
      <c r="E22" s="353"/>
      <c r="F22" s="177">
        <v>1</v>
      </c>
      <c r="G22" s="353"/>
      <c r="H22" s="177">
        <v>-1</v>
      </c>
      <c r="I22" s="353"/>
      <c r="J22" s="1290"/>
      <c r="K22" s="1290"/>
      <c r="L22" s="279"/>
      <c r="N22" s="279"/>
      <c r="P22" s="279"/>
    </row>
    <row r="23" spans="2:16" x14ac:dyDescent="0.3">
      <c r="B23" s="308" t="s">
        <v>1087</v>
      </c>
      <c r="C23" s="369" t="s">
        <v>1168</v>
      </c>
      <c r="D23" s="177">
        <v>0</v>
      </c>
      <c r="E23" s="353"/>
      <c r="F23" s="177">
        <v>0</v>
      </c>
      <c r="G23" s="353"/>
      <c r="H23" s="177">
        <v>0</v>
      </c>
      <c r="I23" s="353"/>
      <c r="J23" s="1290"/>
      <c r="K23" s="1290"/>
      <c r="L23" s="279"/>
      <c r="N23" s="279"/>
      <c r="P23" s="279"/>
    </row>
    <row r="24" spans="2:16" x14ac:dyDescent="0.3">
      <c r="B24" s="368" t="s">
        <v>1088</v>
      </c>
      <c r="C24" s="369" t="s">
        <v>1169</v>
      </c>
      <c r="D24" s="177">
        <v>40</v>
      </c>
      <c r="E24" s="353"/>
      <c r="F24" s="177">
        <v>0</v>
      </c>
      <c r="G24" s="353"/>
      <c r="H24" s="177">
        <v>0</v>
      </c>
      <c r="I24" s="353"/>
      <c r="J24" s="1290"/>
      <c r="K24" s="1290"/>
      <c r="L24" s="279"/>
      <c r="N24" s="279"/>
      <c r="P24" s="279"/>
    </row>
    <row r="25" spans="2:16" x14ac:dyDescent="0.3">
      <c r="B25" s="368" t="s">
        <v>1089</v>
      </c>
      <c r="C25" s="369" t="s">
        <v>1170</v>
      </c>
      <c r="D25" s="177">
        <v>171</v>
      </c>
      <c r="E25" s="353"/>
      <c r="F25" s="177">
        <v>17</v>
      </c>
      <c r="G25" s="353"/>
      <c r="H25" s="177">
        <v>-8</v>
      </c>
      <c r="I25" s="353"/>
      <c r="J25" s="1290"/>
      <c r="K25" s="1290"/>
      <c r="L25" s="279"/>
      <c r="N25" s="279"/>
      <c r="P25" s="279"/>
    </row>
    <row r="26" spans="2:16" x14ac:dyDescent="0.3">
      <c r="B26" s="368" t="s">
        <v>1090</v>
      </c>
      <c r="C26" s="369" t="s">
        <v>1171</v>
      </c>
      <c r="D26" s="177">
        <v>981</v>
      </c>
      <c r="E26" s="353"/>
      <c r="F26" s="177">
        <v>0</v>
      </c>
      <c r="G26" s="353"/>
      <c r="H26" s="177">
        <v>-2</v>
      </c>
      <c r="I26" s="353"/>
      <c r="J26" s="1290"/>
      <c r="K26" s="1290"/>
      <c r="L26" s="279"/>
      <c r="N26" s="279"/>
      <c r="P26" s="279"/>
    </row>
    <row r="27" spans="2:16" x14ac:dyDescent="0.3">
      <c r="B27" s="370" t="s">
        <v>1091</v>
      </c>
      <c r="C27" s="371" t="s">
        <v>1172</v>
      </c>
      <c r="D27" s="372">
        <v>10</v>
      </c>
      <c r="E27" s="354"/>
      <c r="F27" s="372">
        <v>0</v>
      </c>
      <c r="G27" s="354"/>
      <c r="H27" s="372">
        <v>0</v>
      </c>
      <c r="I27" s="354"/>
      <c r="J27" s="1290"/>
      <c r="K27" s="1290"/>
      <c r="L27" s="279"/>
      <c r="N27" s="279"/>
      <c r="P27" s="279"/>
    </row>
    <row r="28" spans="2:16" x14ac:dyDescent="0.3">
      <c r="B28" s="362" t="s">
        <v>1092</v>
      </c>
      <c r="C28" s="327" t="s">
        <v>724</v>
      </c>
      <c r="D28" s="335">
        <v>9149</v>
      </c>
      <c r="E28" s="363"/>
      <c r="F28" s="335">
        <v>325</v>
      </c>
      <c r="G28" s="363"/>
      <c r="H28" s="335">
        <v>-143</v>
      </c>
      <c r="I28" s="363"/>
      <c r="J28" s="1290"/>
      <c r="K28" s="1290"/>
      <c r="L28" s="279"/>
      <c r="N28" s="279"/>
      <c r="P28" s="279"/>
    </row>
    <row r="29" spans="2:16" x14ac:dyDescent="0.3">
      <c r="G29" s="1299"/>
      <c r="H29" s="1299"/>
      <c r="I29" s="1299"/>
      <c r="J29" s="1299"/>
      <c r="K29" s="321"/>
    </row>
    <row r="30" spans="2:16" x14ac:dyDescent="0.3">
      <c r="B30" s="1288"/>
      <c r="C30" s="1288"/>
      <c r="D30" s="1288"/>
      <c r="E30" s="1288"/>
      <c r="F30" s="1288"/>
      <c r="G30" s="1288"/>
      <c r="H30" s="1288"/>
      <c r="I30" s="1288"/>
      <c r="J30" s="1288"/>
      <c r="K30" s="321"/>
    </row>
    <row r="31" spans="2:16" x14ac:dyDescent="0.3">
      <c r="B31" s="1236" t="s">
        <v>1151</v>
      </c>
      <c r="C31" s="1236"/>
      <c r="D31" s="1236"/>
      <c r="E31" s="1236"/>
      <c r="F31" s="1236"/>
      <c r="G31" s="1236"/>
      <c r="H31" s="1236"/>
      <c r="I31" s="1236"/>
      <c r="J31" s="1236"/>
      <c r="K31" s="321"/>
    </row>
    <row r="32" spans="2:16" x14ac:dyDescent="0.3">
      <c r="B32" s="1300"/>
      <c r="C32" s="1300"/>
      <c r="D32" s="1300"/>
      <c r="E32" s="1300"/>
      <c r="F32" s="1300"/>
      <c r="G32" s="1300"/>
      <c r="H32" s="1300"/>
      <c r="I32" s="1300"/>
      <c r="J32" s="1300"/>
      <c r="K32" s="321"/>
    </row>
    <row r="33" spans="2:11" x14ac:dyDescent="0.3">
      <c r="B33" s="1288"/>
      <c r="C33" s="1288"/>
      <c r="D33" s="1288"/>
      <c r="E33" s="1288"/>
      <c r="F33" s="1288"/>
      <c r="G33" s="1288"/>
      <c r="H33" s="1288"/>
      <c r="I33" s="1288"/>
      <c r="J33" s="1288"/>
      <c r="K33" s="1290"/>
    </row>
    <row r="34" spans="2:11" x14ac:dyDescent="0.3">
      <c r="B34" s="1289"/>
      <c r="C34" s="1289"/>
      <c r="D34" s="1289"/>
      <c r="E34" s="1289"/>
      <c r="F34" s="1289"/>
      <c r="G34" s="1289"/>
      <c r="H34" s="1289"/>
      <c r="I34" s="1289"/>
      <c r="J34" s="1289"/>
      <c r="K34" s="1290"/>
    </row>
    <row r="35" spans="2:11" x14ac:dyDescent="0.3">
      <c r="B35" s="1288"/>
      <c r="C35" s="1288"/>
      <c r="D35" s="1288"/>
      <c r="E35" s="1288"/>
      <c r="F35" s="1288"/>
      <c r="G35" s="1288"/>
      <c r="H35" s="1288"/>
      <c r="I35" s="1288"/>
      <c r="J35" s="1288"/>
      <c r="K35" s="1290"/>
    </row>
    <row r="36" spans="2:11" x14ac:dyDescent="0.3">
      <c r="B36" s="1288"/>
      <c r="C36" s="1288"/>
      <c r="D36" s="1288"/>
      <c r="E36" s="1288"/>
      <c r="F36" s="1288"/>
      <c r="G36" s="1288"/>
      <c r="H36" s="1288"/>
      <c r="I36" s="1288"/>
      <c r="J36" s="1288"/>
      <c r="K36" s="1290"/>
    </row>
    <row r="37" spans="2:11" x14ac:dyDescent="0.3">
      <c r="B37" s="1288"/>
      <c r="C37" s="1288"/>
      <c r="D37" s="1288"/>
      <c r="E37" s="1288"/>
      <c r="F37" s="1288"/>
      <c r="G37" s="1288"/>
      <c r="H37" s="1288"/>
      <c r="I37" s="1288"/>
      <c r="J37" s="1288"/>
      <c r="K37" s="1290"/>
    </row>
    <row r="38" spans="2:11" x14ac:dyDescent="0.3">
      <c r="B38" s="1288"/>
      <c r="C38" s="1288"/>
      <c r="D38" s="1288"/>
      <c r="E38" s="1288"/>
      <c r="F38" s="1288"/>
      <c r="G38" s="1288"/>
      <c r="H38" s="1288"/>
      <c r="I38" s="1288"/>
      <c r="J38" s="1288"/>
      <c r="K38" s="1290"/>
    </row>
    <row r="39" spans="2:11" x14ac:dyDescent="0.3">
      <c r="B39" s="1289"/>
      <c r="C39" s="1289"/>
      <c r="D39" s="1289"/>
      <c r="E39" s="1289"/>
      <c r="F39" s="1289"/>
      <c r="G39" s="1289"/>
      <c r="H39" s="1289"/>
      <c r="I39" s="1289"/>
      <c r="J39" s="1289"/>
      <c r="K39" s="1290"/>
    </row>
    <row r="40" spans="2:11" x14ac:dyDescent="0.3">
      <c r="B40" s="1298"/>
      <c r="C40" s="1298"/>
      <c r="D40" s="1298"/>
      <c r="E40" s="1298"/>
      <c r="G40" s="321"/>
      <c r="I40" s="1299"/>
      <c r="J40" s="1299"/>
      <c r="K40" s="1299"/>
    </row>
    <row r="41" spans="2:11" x14ac:dyDescent="0.3">
      <c r="B41" s="1289"/>
      <c r="C41" s="1289"/>
      <c r="D41" s="1289"/>
      <c r="E41" s="1289"/>
      <c r="F41" s="1289"/>
      <c r="G41" s="1289"/>
      <c r="H41" s="1289"/>
      <c r="I41" s="1289"/>
      <c r="J41" s="1289"/>
      <c r="K41" s="1290"/>
    </row>
    <row r="42" spans="2:11" x14ac:dyDescent="0.3">
      <c r="B42" s="1289"/>
      <c r="C42" s="1289"/>
      <c r="D42" s="1289"/>
      <c r="E42" s="1289"/>
      <c r="F42" s="1289"/>
      <c r="G42" s="1289"/>
      <c r="H42" s="1289"/>
      <c r="I42" s="1289"/>
      <c r="J42" s="1289"/>
      <c r="K42" s="1290"/>
    </row>
    <row r="43" spans="2:11" x14ac:dyDescent="0.3">
      <c r="B43" s="1289"/>
      <c r="C43" s="1289"/>
      <c r="D43" s="1289"/>
      <c r="E43" s="1289"/>
      <c r="F43" s="1289"/>
      <c r="G43" s="1289"/>
      <c r="H43" s="1289"/>
      <c r="I43" s="1289"/>
      <c r="J43" s="1289"/>
      <c r="K43" s="1290"/>
    </row>
    <row r="44" spans="2:11" x14ac:dyDescent="0.3">
      <c r="B44" s="1289"/>
      <c r="C44" s="1289"/>
      <c r="D44" s="1289"/>
      <c r="E44" s="1289"/>
      <c r="F44" s="1289"/>
      <c r="G44" s="1289"/>
      <c r="H44" s="1289"/>
      <c r="I44" s="1289"/>
      <c r="J44" s="1289"/>
      <c r="K44" s="1290"/>
    </row>
    <row r="45" spans="2:11" x14ac:dyDescent="0.3">
      <c r="B45" s="319"/>
    </row>
  </sheetData>
  <mergeCells count="52">
    <mergeCell ref="J5:K5"/>
    <mergeCell ref="G3:K3"/>
    <mergeCell ref="J14:K14"/>
    <mergeCell ref="D6:G6"/>
    <mergeCell ref="H6:H8"/>
    <mergeCell ref="I6:I8"/>
    <mergeCell ref="J6:K8"/>
    <mergeCell ref="D7:D8"/>
    <mergeCell ref="E7:F7"/>
    <mergeCell ref="G7:G8"/>
    <mergeCell ref="J9:K9"/>
    <mergeCell ref="J10:K10"/>
    <mergeCell ref="J11:K11"/>
    <mergeCell ref="J12:K12"/>
    <mergeCell ref="J13:K13"/>
    <mergeCell ref="J27:K27"/>
    <mergeCell ref="J15:K15"/>
    <mergeCell ref="J16:K16"/>
    <mergeCell ref="J17:K17"/>
    <mergeCell ref="J18:K18"/>
    <mergeCell ref="J19:K19"/>
    <mergeCell ref="J21:K21"/>
    <mergeCell ref="J22:K22"/>
    <mergeCell ref="J23:K23"/>
    <mergeCell ref="J24:K24"/>
    <mergeCell ref="J25:K25"/>
    <mergeCell ref="J26:K26"/>
    <mergeCell ref="K35:K37"/>
    <mergeCell ref="B36:J36"/>
    <mergeCell ref="B37:J37"/>
    <mergeCell ref="B32:J32"/>
    <mergeCell ref="J28:K28"/>
    <mergeCell ref="G29:H29"/>
    <mergeCell ref="I29:J29"/>
    <mergeCell ref="B30:J30"/>
    <mergeCell ref="B31:J31"/>
    <mergeCell ref="B2:H2"/>
    <mergeCell ref="B43:J43"/>
    <mergeCell ref="K43:K44"/>
    <mergeCell ref="B44:J44"/>
    <mergeCell ref="B38:J38"/>
    <mergeCell ref="K38:K39"/>
    <mergeCell ref="B39:J39"/>
    <mergeCell ref="B40:E40"/>
    <mergeCell ref="I40:K40"/>
    <mergeCell ref="B41:J41"/>
    <mergeCell ref="K41:K42"/>
    <mergeCell ref="B42:J42"/>
    <mergeCell ref="B33:J33"/>
    <mergeCell ref="K33:K34"/>
    <mergeCell ref="B34:J34"/>
    <mergeCell ref="B35:J35"/>
  </mergeCells>
  <hyperlinks>
    <hyperlink ref="I2" location="_INDEX" display="Index" xr:uid="{03CD078B-8D98-4DF4-92FC-3F8387553171}"/>
  </hyperlinks>
  <pageMargins left="0.7" right="0.7" top="0.75" bottom="0.75" header="0.3" footer="0.3"/>
  <pageSetup paperSize="9" scale="58" orientation="landscape" horizontalDpi="200" verticalDpi="200" r:id="rId1"/>
  <ignoredErrors>
    <ignoredError sqref="B9:B2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7">
    <tabColor theme="5"/>
    <pageSetUpPr fitToPage="1"/>
  </sheetPr>
  <dimension ref="A1:J24"/>
  <sheetViews>
    <sheetView showGridLines="0" zoomScaleNormal="100" workbookViewId="0">
      <selection activeCell="C27" sqref="C27"/>
    </sheetView>
  </sheetViews>
  <sheetFormatPr baseColWidth="10" defaultColWidth="9" defaultRowHeight="16.5" x14ac:dyDescent="0.3"/>
  <cols>
    <col min="1" max="1" width="5.625" style="4" customWidth="1"/>
    <col min="2" max="2" width="5.5" style="4" customWidth="1"/>
    <col min="3" max="3" width="40.5" style="4" customWidth="1"/>
    <col min="4" max="8" width="15.625" style="4" customWidth="1"/>
    <col min="9" max="16384" width="9" style="4"/>
  </cols>
  <sheetData>
    <row r="1" spans="1:10" x14ac:dyDescent="0.3">
      <c r="C1" s="28"/>
      <c r="D1" s="28"/>
      <c r="E1" s="28"/>
      <c r="F1" s="28"/>
      <c r="G1" s="28"/>
      <c r="H1" s="28"/>
      <c r="I1" s="28"/>
      <c r="J1" s="128"/>
    </row>
    <row r="2" spans="1:10" x14ac:dyDescent="0.3">
      <c r="A2" s="188"/>
      <c r="B2" s="93" t="s">
        <v>1173</v>
      </c>
      <c r="H2" s="1028" t="s">
        <v>180</v>
      </c>
      <c r="J2" s="128"/>
    </row>
    <row r="3" spans="1:10" x14ac:dyDescent="0.3">
      <c r="B3" s="4" t="str">
        <f>Stichtag &amp; Einheit_Mio</f>
        <v>31.12.2024 - in Mio. €</v>
      </c>
    </row>
    <row r="5" spans="1:10" ht="16.5" customHeight="1" x14ac:dyDescent="0.3">
      <c r="C5" s="8"/>
      <c r="D5" s="1301" t="s">
        <v>1174</v>
      </c>
      <c r="E5" s="1302" t="s">
        <v>1175</v>
      </c>
      <c r="F5" s="1302"/>
      <c r="G5" s="1302"/>
      <c r="H5" s="1302"/>
      <c r="I5" s="128"/>
      <c r="J5" s="128"/>
    </row>
    <row r="6" spans="1:10" ht="32.25" customHeight="1" x14ac:dyDescent="0.3">
      <c r="C6" s="8"/>
      <c r="D6" s="1301"/>
      <c r="E6" s="678"/>
      <c r="F6" s="1301" t="s">
        <v>1176</v>
      </c>
      <c r="G6" s="1303" t="s">
        <v>1177</v>
      </c>
      <c r="H6" s="1303"/>
      <c r="I6" s="128"/>
      <c r="J6" s="128"/>
    </row>
    <row r="7" spans="1:10" ht="49.5" x14ac:dyDescent="0.3">
      <c r="C7" s="8"/>
      <c r="D7" s="1301"/>
      <c r="E7" s="678"/>
      <c r="F7" s="1301"/>
      <c r="G7" s="678"/>
      <c r="H7" s="451" t="s">
        <v>1178</v>
      </c>
      <c r="I7" s="128"/>
      <c r="J7" s="128"/>
    </row>
    <row r="8" spans="1:10" ht="14.25" customHeight="1" x14ac:dyDescent="0.3">
      <c r="B8" s="76"/>
      <c r="C8" s="374"/>
      <c r="D8" s="375" t="s">
        <v>183</v>
      </c>
      <c r="E8" s="375" t="s">
        <v>184</v>
      </c>
      <c r="F8" s="375" t="s">
        <v>185</v>
      </c>
      <c r="G8" s="375" t="s">
        <v>221</v>
      </c>
      <c r="H8" s="375" t="s">
        <v>222</v>
      </c>
      <c r="I8" s="128"/>
      <c r="J8" s="128"/>
    </row>
    <row r="9" spans="1:10" x14ac:dyDescent="0.3">
      <c r="B9" s="376">
        <v>1</v>
      </c>
      <c r="C9" s="19" t="s">
        <v>1066</v>
      </c>
      <c r="D9" s="20">
        <v>14117</v>
      </c>
      <c r="E9" s="20">
        <v>13010</v>
      </c>
      <c r="F9" s="20">
        <v>10805</v>
      </c>
      <c r="G9" s="20">
        <v>2204</v>
      </c>
      <c r="H9" s="20">
        <v>0</v>
      </c>
      <c r="I9" s="128"/>
      <c r="J9" s="128"/>
    </row>
    <row r="10" spans="1:10" x14ac:dyDescent="0.3">
      <c r="B10" s="571">
        <v>2</v>
      </c>
      <c r="C10" s="676" t="s">
        <v>1081</v>
      </c>
      <c r="D10" s="626">
        <v>9585</v>
      </c>
      <c r="E10" s="626">
        <v>0</v>
      </c>
      <c r="F10" s="626">
        <v>0</v>
      </c>
      <c r="G10" s="626">
        <v>0</v>
      </c>
      <c r="H10" s="677"/>
      <c r="I10" s="128"/>
      <c r="J10" s="128"/>
    </row>
    <row r="11" spans="1:10" x14ac:dyDescent="0.3">
      <c r="B11" s="796">
        <v>3</v>
      </c>
      <c r="C11" s="797" t="s">
        <v>1179</v>
      </c>
      <c r="D11" s="798">
        <v>23702</v>
      </c>
      <c r="E11" s="798">
        <v>13010</v>
      </c>
      <c r="F11" s="798">
        <v>10805</v>
      </c>
      <c r="G11" s="798">
        <v>2204</v>
      </c>
      <c r="H11" s="798">
        <v>0</v>
      </c>
      <c r="I11" s="128"/>
      <c r="J11" s="128"/>
    </row>
    <row r="12" spans="1:10" x14ac:dyDescent="0.3">
      <c r="B12" s="378">
        <v>4</v>
      </c>
      <c r="C12" s="380" t="s">
        <v>1180</v>
      </c>
      <c r="D12" s="23">
        <v>176</v>
      </c>
      <c r="E12" s="23">
        <v>155</v>
      </c>
      <c r="F12" s="23">
        <v>138</v>
      </c>
      <c r="G12" s="23">
        <v>16</v>
      </c>
      <c r="H12" s="23">
        <v>0</v>
      </c>
      <c r="I12" s="128"/>
      <c r="J12" s="128"/>
    </row>
    <row r="13" spans="1:10" x14ac:dyDescent="0.3">
      <c r="B13" s="230" t="s">
        <v>941</v>
      </c>
      <c r="C13" s="381" t="s">
        <v>1181</v>
      </c>
      <c r="D13" s="44">
        <v>176</v>
      </c>
      <c r="E13" s="44">
        <v>155</v>
      </c>
      <c r="F13" s="379"/>
      <c r="G13" s="379"/>
      <c r="H13" s="379"/>
      <c r="I13" s="128"/>
      <c r="J13" s="128"/>
    </row>
    <row r="14" spans="1:10" x14ac:dyDescent="0.3">
      <c r="C14" s="92"/>
    </row>
    <row r="19" spans="4:8" x14ac:dyDescent="0.3">
      <c r="D19" s="9"/>
      <c r="E19" s="9"/>
      <c r="F19" s="9"/>
      <c r="G19" s="9"/>
      <c r="H19" s="9"/>
    </row>
    <row r="20" spans="4:8" x14ac:dyDescent="0.3">
      <c r="D20" s="9"/>
      <c r="E20" s="9"/>
      <c r="F20" s="9"/>
      <c r="G20" s="9"/>
      <c r="H20" s="9"/>
    </row>
    <row r="21" spans="4:8" x14ac:dyDescent="0.3">
      <c r="D21" s="9"/>
      <c r="E21" s="9"/>
      <c r="F21" s="9"/>
      <c r="G21" s="9"/>
      <c r="H21" s="9"/>
    </row>
    <row r="22" spans="4:8" x14ac:dyDescent="0.3">
      <c r="D22" s="9"/>
      <c r="E22" s="9"/>
      <c r="F22" s="9"/>
      <c r="G22" s="9"/>
      <c r="H22" s="9"/>
    </row>
    <row r="23" spans="4:8" x14ac:dyDescent="0.3">
      <c r="D23" s="9"/>
      <c r="E23" s="9"/>
      <c r="F23" s="9"/>
      <c r="G23" s="9"/>
      <c r="H23" s="9"/>
    </row>
    <row r="24" spans="4:8" x14ac:dyDescent="0.3">
      <c r="D24" s="9"/>
      <c r="E24" s="9"/>
      <c r="F24" s="9"/>
      <c r="G24" s="9"/>
      <c r="H24" s="9"/>
    </row>
  </sheetData>
  <mergeCells count="4">
    <mergeCell ref="F6:F7"/>
    <mergeCell ref="D5:D7"/>
    <mergeCell ref="E5:H5"/>
    <mergeCell ref="G6:H6"/>
  </mergeCells>
  <hyperlinks>
    <hyperlink ref="H2" location="_INDEX" display="Index" xr:uid="{23042E35-FAEF-447A-ACA8-F95E0DE5207D}"/>
  </hyperlinks>
  <pageMargins left="0.7" right="0.7" top="0.75" bottom="0.75" header="0.3" footer="0.3"/>
  <pageSetup paperSize="9" orientation="landscape" horizontalDpi="200" verticalDpi="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8">
    <tabColor theme="5"/>
  </sheetPr>
  <dimension ref="A2:J27"/>
  <sheetViews>
    <sheetView topLeftCell="B1" zoomScaleNormal="100" zoomScalePageLayoutView="60" workbookViewId="0">
      <selection activeCell="I2" sqref="I2"/>
    </sheetView>
  </sheetViews>
  <sheetFormatPr baseColWidth="10" defaultColWidth="11.5" defaultRowHeight="16.5" x14ac:dyDescent="0.3"/>
  <cols>
    <col min="1" max="1" width="5.625" style="1" customWidth="1"/>
    <col min="2" max="2" width="7.875" style="2" customWidth="1"/>
    <col min="3" max="3" width="59.625" style="1" customWidth="1"/>
    <col min="4" max="9" width="16.625" style="1" customWidth="1"/>
    <col min="10" max="10" width="11.5" style="1"/>
    <col min="11" max="11" width="22.5" style="1" customWidth="1"/>
    <col min="12" max="12" width="28.625" style="1" customWidth="1"/>
    <col min="13" max="16384" width="11.5" style="1"/>
  </cols>
  <sheetData>
    <row r="2" spans="1:10" x14ac:dyDescent="0.3">
      <c r="A2" s="382"/>
      <c r="B2" s="383" t="s">
        <v>1182</v>
      </c>
      <c r="I2" s="1028" t="s">
        <v>180</v>
      </c>
    </row>
    <row r="3" spans="1:10" x14ac:dyDescent="0.3">
      <c r="B3" s="1" t="str">
        <f>Stichtag &amp; Einheit_Mio</f>
        <v>31.12.2024 - in Mio. €</v>
      </c>
    </row>
    <row r="4" spans="1:10" x14ac:dyDescent="0.3">
      <c r="B4" s="1"/>
    </row>
    <row r="5" spans="1:10" s="276" customFormat="1" ht="55.5" customHeight="1" x14ac:dyDescent="0.2">
      <c r="C5" s="1285" t="s">
        <v>1183</v>
      </c>
      <c r="D5" s="1304" t="s">
        <v>1184</v>
      </c>
      <c r="E5" s="1305"/>
      <c r="F5" s="1305" t="s">
        <v>1185</v>
      </c>
      <c r="G5" s="1305"/>
      <c r="H5" s="1306" t="s">
        <v>1186</v>
      </c>
      <c r="I5" s="1307"/>
    </row>
    <row r="6" spans="1:10" s="276" customFormat="1" ht="30" customHeight="1" x14ac:dyDescent="0.2">
      <c r="B6" s="384"/>
      <c r="C6" s="1285"/>
      <c r="D6" s="276" t="s">
        <v>1187</v>
      </c>
      <c r="E6" s="276" t="s">
        <v>880</v>
      </c>
      <c r="F6" s="276" t="s">
        <v>1187</v>
      </c>
      <c r="G6" s="276" t="s">
        <v>880</v>
      </c>
      <c r="H6" s="454" t="s">
        <v>1188</v>
      </c>
      <c r="I6" s="454" t="s">
        <v>1189</v>
      </c>
    </row>
    <row r="7" spans="1:10" s="386" customFormat="1" x14ac:dyDescent="0.3">
      <c r="B7" s="393"/>
      <c r="C7" s="1286"/>
      <c r="D7" s="394" t="s">
        <v>183</v>
      </c>
      <c r="E7" s="394" t="s">
        <v>184</v>
      </c>
      <c r="F7" s="394" t="s">
        <v>185</v>
      </c>
      <c r="G7" s="394" t="s">
        <v>221</v>
      </c>
      <c r="H7" s="394" t="s">
        <v>222</v>
      </c>
      <c r="I7" s="394" t="s">
        <v>284</v>
      </c>
      <c r="J7" s="387"/>
    </row>
    <row r="8" spans="1:10" s="387" customFormat="1" x14ac:dyDescent="0.3">
      <c r="B8" s="396">
        <v>1</v>
      </c>
      <c r="C8" s="397" t="s">
        <v>1190</v>
      </c>
      <c r="D8" s="398">
        <v>1999</v>
      </c>
      <c r="E8" s="398">
        <v>0</v>
      </c>
      <c r="F8" s="398">
        <v>3426</v>
      </c>
      <c r="G8" s="398">
        <v>64</v>
      </c>
      <c r="H8" s="398">
        <v>0</v>
      </c>
      <c r="I8" s="762">
        <v>0</v>
      </c>
    </row>
    <row r="9" spans="1:10" s="387" customFormat="1" x14ac:dyDescent="0.3">
      <c r="B9" s="399">
        <v>2</v>
      </c>
      <c r="C9" s="202" t="s">
        <v>1191</v>
      </c>
      <c r="D9" s="253">
        <v>950</v>
      </c>
      <c r="E9" s="253">
        <v>3</v>
      </c>
      <c r="F9" s="253">
        <v>1084</v>
      </c>
      <c r="G9" s="253">
        <v>3</v>
      </c>
      <c r="H9" s="253">
        <v>0</v>
      </c>
      <c r="I9" s="763">
        <v>4.106854635571705E-5</v>
      </c>
    </row>
    <row r="10" spans="1:10" s="387" customFormat="1" x14ac:dyDescent="0.3">
      <c r="B10" s="399">
        <v>3</v>
      </c>
      <c r="C10" s="202" t="s">
        <v>1192</v>
      </c>
      <c r="D10" s="253">
        <v>573</v>
      </c>
      <c r="E10" s="253">
        <v>0</v>
      </c>
      <c r="F10" s="253">
        <v>685</v>
      </c>
      <c r="G10" s="253">
        <v>0</v>
      </c>
      <c r="H10" s="253">
        <v>0</v>
      </c>
      <c r="I10" s="763">
        <v>0</v>
      </c>
    </row>
    <row r="11" spans="1:10" s="387" customFormat="1" x14ac:dyDescent="0.3">
      <c r="B11" s="399">
        <v>4</v>
      </c>
      <c r="C11" s="202" t="s">
        <v>1193</v>
      </c>
      <c r="D11" s="253">
        <v>89</v>
      </c>
      <c r="E11" s="253">
        <v>0</v>
      </c>
      <c r="F11" s="253">
        <v>89</v>
      </c>
      <c r="G11" s="253">
        <v>0</v>
      </c>
      <c r="H11" s="253">
        <v>0</v>
      </c>
      <c r="I11" s="763">
        <v>0</v>
      </c>
    </row>
    <row r="12" spans="1:10" s="387" customFormat="1" x14ac:dyDescent="0.3">
      <c r="B12" s="399">
        <v>5</v>
      </c>
      <c r="C12" s="202" t="s">
        <v>1194</v>
      </c>
      <c r="D12" s="253">
        <v>580</v>
      </c>
      <c r="E12" s="253">
        <v>0</v>
      </c>
      <c r="F12" s="253">
        <v>580</v>
      </c>
      <c r="G12" s="253">
        <v>0</v>
      </c>
      <c r="H12" s="253">
        <v>0</v>
      </c>
      <c r="I12" s="763">
        <v>0</v>
      </c>
    </row>
    <row r="13" spans="1:10" s="387" customFormat="1" x14ac:dyDescent="0.3">
      <c r="B13" s="399">
        <v>6</v>
      </c>
      <c r="C13" s="202" t="s">
        <v>1195</v>
      </c>
      <c r="D13" s="253">
        <v>415</v>
      </c>
      <c r="E13" s="253">
        <v>70</v>
      </c>
      <c r="F13" s="253">
        <v>415</v>
      </c>
      <c r="G13" s="253">
        <v>1</v>
      </c>
      <c r="H13" s="253">
        <v>83</v>
      </c>
      <c r="I13" s="763">
        <v>0.20014273212225145</v>
      </c>
    </row>
    <row r="14" spans="1:10" s="387" customFormat="1" x14ac:dyDescent="0.3">
      <c r="B14" s="399">
        <v>7</v>
      </c>
      <c r="C14" s="202" t="s">
        <v>1196</v>
      </c>
      <c r="D14" s="253">
        <v>3408</v>
      </c>
      <c r="E14" s="253">
        <v>763</v>
      </c>
      <c r="F14" s="253">
        <v>3540</v>
      </c>
      <c r="G14" s="253">
        <v>288</v>
      </c>
      <c r="H14" s="253">
        <v>3469</v>
      </c>
      <c r="I14" s="763">
        <v>0.90622557228889389</v>
      </c>
    </row>
    <row r="15" spans="1:10" s="387" customFormat="1" x14ac:dyDescent="0.3">
      <c r="B15" s="399">
        <v>8</v>
      </c>
      <c r="C15" s="202" t="s">
        <v>1197</v>
      </c>
      <c r="D15" s="253">
        <v>1970</v>
      </c>
      <c r="E15" s="253">
        <v>1124</v>
      </c>
      <c r="F15" s="253">
        <v>926</v>
      </c>
      <c r="G15" s="253">
        <v>254</v>
      </c>
      <c r="H15" s="253">
        <v>884</v>
      </c>
      <c r="I15" s="763">
        <v>0.74938259080272485</v>
      </c>
    </row>
    <row r="16" spans="1:10" s="387" customFormat="1" x14ac:dyDescent="0.3">
      <c r="B16" s="399">
        <v>9</v>
      </c>
      <c r="C16" s="202" t="s">
        <v>1198</v>
      </c>
      <c r="D16" s="253">
        <v>1274</v>
      </c>
      <c r="E16" s="253">
        <v>32</v>
      </c>
      <c r="F16" s="253">
        <v>1274</v>
      </c>
      <c r="G16" s="253">
        <v>5</v>
      </c>
      <c r="H16" s="253">
        <v>519</v>
      </c>
      <c r="I16" s="763">
        <v>0.40570988813283609</v>
      </c>
    </row>
    <row r="17" spans="2:10" s="387" customFormat="1" x14ac:dyDescent="0.3">
      <c r="B17" s="399">
        <v>10</v>
      </c>
      <c r="C17" s="202" t="s">
        <v>1199</v>
      </c>
      <c r="D17" s="253">
        <v>144</v>
      </c>
      <c r="E17" s="253">
        <v>15</v>
      </c>
      <c r="F17" s="253">
        <v>134</v>
      </c>
      <c r="G17" s="253">
        <v>2</v>
      </c>
      <c r="H17" s="253">
        <v>165</v>
      </c>
      <c r="I17" s="763">
        <v>1.2125777193636202</v>
      </c>
    </row>
    <row r="18" spans="2:10" s="387" customFormat="1" x14ac:dyDescent="0.3">
      <c r="B18" s="399">
        <v>11</v>
      </c>
      <c r="C18" s="202" t="s">
        <v>1200</v>
      </c>
      <c r="D18" s="253">
        <v>80</v>
      </c>
      <c r="E18" s="253">
        <v>3</v>
      </c>
      <c r="F18" s="253">
        <v>80</v>
      </c>
      <c r="G18" s="253">
        <v>1</v>
      </c>
      <c r="H18" s="253">
        <v>122</v>
      </c>
      <c r="I18" s="763">
        <v>1.5000000000614977</v>
      </c>
    </row>
    <row r="19" spans="2:10" s="387" customFormat="1" x14ac:dyDescent="0.3">
      <c r="B19" s="399">
        <v>12</v>
      </c>
      <c r="C19" s="202" t="s">
        <v>1201</v>
      </c>
      <c r="D19" s="253">
        <v>0</v>
      </c>
      <c r="E19" s="253">
        <v>0</v>
      </c>
      <c r="F19" s="253">
        <v>0</v>
      </c>
      <c r="G19" s="253">
        <v>0</v>
      </c>
      <c r="H19" s="253">
        <v>0</v>
      </c>
      <c r="I19" s="763">
        <v>0</v>
      </c>
    </row>
    <row r="20" spans="2:10" s="387" customFormat="1" x14ac:dyDescent="0.3">
      <c r="B20" s="399">
        <v>13</v>
      </c>
      <c r="C20" s="202" t="s">
        <v>1202</v>
      </c>
      <c r="D20" s="253">
        <v>0</v>
      </c>
      <c r="E20" s="253">
        <v>0</v>
      </c>
      <c r="F20" s="253">
        <v>0</v>
      </c>
      <c r="G20" s="253">
        <v>0</v>
      </c>
      <c r="H20" s="253">
        <v>0</v>
      </c>
      <c r="I20" s="763">
        <v>0</v>
      </c>
    </row>
    <row r="21" spans="2:10" s="387" customFormat="1" x14ac:dyDescent="0.3">
      <c r="B21" s="399">
        <v>14</v>
      </c>
      <c r="C21" s="202" t="s">
        <v>1203</v>
      </c>
      <c r="D21" s="253">
        <v>0</v>
      </c>
      <c r="E21" s="253">
        <v>0</v>
      </c>
      <c r="F21" s="253">
        <v>0</v>
      </c>
      <c r="G21" s="253">
        <v>0</v>
      </c>
      <c r="H21" s="253">
        <v>1</v>
      </c>
      <c r="I21" s="763">
        <v>12.500000068561985</v>
      </c>
    </row>
    <row r="22" spans="2:10" s="387" customFormat="1" x14ac:dyDescent="0.3">
      <c r="B22" s="399">
        <v>15</v>
      </c>
      <c r="C22" s="202" t="s">
        <v>303</v>
      </c>
      <c r="D22" s="253">
        <v>0</v>
      </c>
      <c r="E22" s="253">
        <v>0</v>
      </c>
      <c r="F22" s="253">
        <v>0</v>
      </c>
      <c r="G22" s="253">
        <v>0</v>
      </c>
      <c r="H22" s="253">
        <v>0</v>
      </c>
      <c r="I22" s="763">
        <v>1</v>
      </c>
    </row>
    <row r="23" spans="2:10" s="387" customFormat="1" x14ac:dyDescent="0.3">
      <c r="B23" s="400">
        <v>16</v>
      </c>
      <c r="C23" s="401" t="s">
        <v>1204</v>
      </c>
      <c r="D23" s="402">
        <v>0</v>
      </c>
      <c r="E23" s="402">
        <v>0</v>
      </c>
      <c r="F23" s="402">
        <v>0</v>
      </c>
      <c r="G23" s="402">
        <v>0</v>
      </c>
      <c r="H23" s="402">
        <v>0</v>
      </c>
      <c r="I23" s="764">
        <v>0</v>
      </c>
    </row>
    <row r="24" spans="2:10" s="387" customFormat="1" x14ac:dyDescent="0.3">
      <c r="B24" s="392">
        <v>17</v>
      </c>
      <c r="C24" s="389" t="s">
        <v>1205</v>
      </c>
      <c r="D24" s="246">
        <v>11482</v>
      </c>
      <c r="E24" s="246">
        <v>2010</v>
      </c>
      <c r="F24" s="246">
        <v>12233</v>
      </c>
      <c r="G24" s="246">
        <v>618</v>
      </c>
      <c r="H24" s="246">
        <v>5243</v>
      </c>
      <c r="I24" s="390">
        <v>0.40801199817745243</v>
      </c>
    </row>
    <row r="25" spans="2:10" s="387" customFormat="1" x14ac:dyDescent="0.3">
      <c r="B25" s="391"/>
    </row>
    <row r="26" spans="2:10" s="387" customFormat="1" x14ac:dyDescent="0.3">
      <c r="B26" s="391"/>
    </row>
    <row r="27" spans="2:10" s="387" customFormat="1" x14ac:dyDescent="0.3">
      <c r="B27" s="391"/>
      <c r="J27" s="276"/>
    </row>
  </sheetData>
  <mergeCells count="4">
    <mergeCell ref="C5:C7"/>
    <mergeCell ref="D5:E5"/>
    <mergeCell ref="F5:G5"/>
    <mergeCell ref="H5:I5"/>
  </mergeCells>
  <hyperlinks>
    <hyperlink ref="I2" location="_INDEX" display="Index" xr:uid="{12848BEC-16E0-4CAE-B0B1-B55DCE7AC67D}"/>
  </hyperlinks>
  <pageMargins left="0.7" right="0.7" top="0.78740157499999996" bottom="0.78740157499999996" header="0.3" footer="0.3"/>
  <pageSetup paperSize="9" scale="10" orientation="landscape" r:id="rId1"/>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9">
    <tabColor theme="5"/>
  </sheetPr>
  <dimension ref="A2:U38"/>
  <sheetViews>
    <sheetView topLeftCell="B1" zoomScaleNormal="100" zoomScaleSheetLayoutView="90" workbookViewId="0">
      <selection activeCell="D2" sqref="D2"/>
    </sheetView>
  </sheetViews>
  <sheetFormatPr baseColWidth="10" defaultColWidth="22.625" defaultRowHeight="16.5" x14ac:dyDescent="0.3"/>
  <cols>
    <col min="1" max="1" width="5.625" style="1" customWidth="1"/>
    <col min="2" max="2" width="3.75" style="1" customWidth="1"/>
    <col min="3" max="3" width="49.25" style="1" customWidth="1"/>
    <col min="4" max="20" width="10.625" style="1" customWidth="1"/>
    <col min="21" max="16384" width="22.625" style="1"/>
  </cols>
  <sheetData>
    <row r="2" spans="1:21" x14ac:dyDescent="0.3">
      <c r="A2" s="382"/>
      <c r="B2" s="382" t="s">
        <v>1206</v>
      </c>
      <c r="D2" s="1028" t="s">
        <v>180</v>
      </c>
    </row>
    <row r="3" spans="1:21" x14ac:dyDescent="0.3">
      <c r="B3" s="1" t="str">
        <f>Stichtag &amp; Einheit_Mio</f>
        <v>31.12.2024 - in Mio. €</v>
      </c>
    </row>
    <row r="5" spans="1:21" s="276" customFormat="1" x14ac:dyDescent="0.2">
      <c r="B5" s="1285" t="s">
        <v>1183</v>
      </c>
      <c r="C5" s="1285"/>
      <c r="D5" s="1308" t="s">
        <v>1207</v>
      </c>
      <c r="E5" s="1308"/>
      <c r="F5" s="1308"/>
      <c r="G5" s="1308"/>
      <c r="H5" s="1308"/>
      <c r="I5" s="1308"/>
      <c r="J5" s="1308"/>
      <c r="K5" s="1308"/>
      <c r="L5" s="1308"/>
      <c r="M5" s="1308"/>
      <c r="N5" s="1308"/>
      <c r="O5" s="1308"/>
      <c r="P5" s="1308"/>
      <c r="Q5" s="1308"/>
      <c r="R5" s="1308"/>
      <c r="S5" s="1309" t="s">
        <v>1179</v>
      </c>
      <c r="T5" s="1309" t="s">
        <v>1208</v>
      </c>
    </row>
    <row r="6" spans="1:21" s="276" customFormat="1" x14ac:dyDescent="0.2">
      <c r="B6" s="1285"/>
      <c r="C6" s="1285"/>
      <c r="D6" s="679" t="s">
        <v>1209</v>
      </c>
      <c r="E6" s="679" t="s">
        <v>1210</v>
      </c>
      <c r="F6" s="679" t="s">
        <v>1211</v>
      </c>
      <c r="G6" s="679" t="s">
        <v>1212</v>
      </c>
      <c r="H6" s="679" t="s">
        <v>1213</v>
      </c>
      <c r="I6" s="679" t="s">
        <v>1214</v>
      </c>
      <c r="J6" s="679" t="s">
        <v>1215</v>
      </c>
      <c r="K6" s="679" t="s">
        <v>1216</v>
      </c>
      <c r="L6" s="679" t="s">
        <v>1217</v>
      </c>
      <c r="M6" s="680" t="s">
        <v>1218</v>
      </c>
      <c r="N6" s="680" t="s">
        <v>1219</v>
      </c>
      <c r="O6" s="680" t="s">
        <v>1220</v>
      </c>
      <c r="P6" s="680" t="s">
        <v>1221</v>
      </c>
      <c r="Q6" s="680" t="s">
        <v>1222</v>
      </c>
      <c r="R6" s="680" t="s">
        <v>1223</v>
      </c>
      <c r="S6" s="1309"/>
      <c r="T6" s="1309"/>
    </row>
    <row r="7" spans="1:21" s="386" customFormat="1" x14ac:dyDescent="0.2">
      <c r="B7" s="1286"/>
      <c r="C7" s="1286"/>
      <c r="D7" s="394" t="s">
        <v>183</v>
      </c>
      <c r="E7" s="394" t="s">
        <v>184</v>
      </c>
      <c r="F7" s="394" t="s">
        <v>185</v>
      </c>
      <c r="G7" s="394" t="s">
        <v>221</v>
      </c>
      <c r="H7" s="394" t="s">
        <v>222</v>
      </c>
      <c r="I7" s="394" t="s">
        <v>284</v>
      </c>
      <c r="J7" s="394" t="s">
        <v>285</v>
      </c>
      <c r="K7" s="394" t="s">
        <v>1043</v>
      </c>
      <c r="L7" s="394" t="s">
        <v>1044</v>
      </c>
      <c r="M7" s="394" t="s">
        <v>1045</v>
      </c>
      <c r="N7" s="394" t="s">
        <v>1046</v>
      </c>
      <c r="O7" s="394" t="s">
        <v>1047</v>
      </c>
      <c r="P7" s="394" t="s">
        <v>1048</v>
      </c>
      <c r="Q7" s="394" t="s">
        <v>1049</v>
      </c>
      <c r="R7" s="394" t="s">
        <v>1050</v>
      </c>
      <c r="S7" s="394" t="s">
        <v>1224</v>
      </c>
      <c r="T7" s="394" t="s">
        <v>1225</v>
      </c>
    </row>
    <row r="8" spans="1:21" s="387" customFormat="1" x14ac:dyDescent="0.3">
      <c r="B8" s="406">
        <v>1</v>
      </c>
      <c r="C8" s="397" t="s">
        <v>1190</v>
      </c>
      <c r="D8" s="398">
        <v>3491</v>
      </c>
      <c r="E8" s="398">
        <v>0</v>
      </c>
      <c r="F8" s="398">
        <v>0</v>
      </c>
      <c r="G8" s="398">
        <v>0</v>
      </c>
      <c r="H8" s="398">
        <v>0</v>
      </c>
      <c r="I8" s="398">
        <v>0</v>
      </c>
      <c r="J8" s="398">
        <v>0</v>
      </c>
      <c r="K8" s="398">
        <v>0</v>
      </c>
      <c r="L8" s="398">
        <v>0</v>
      </c>
      <c r="M8" s="398">
        <v>0</v>
      </c>
      <c r="N8" s="398">
        <v>0</v>
      </c>
      <c r="O8" s="398">
        <v>0</v>
      </c>
      <c r="P8" s="398">
        <v>0</v>
      </c>
      <c r="Q8" s="398">
        <v>0</v>
      </c>
      <c r="R8" s="398">
        <v>0</v>
      </c>
      <c r="S8" s="398">
        <v>3491</v>
      </c>
      <c r="T8" s="398">
        <v>3491</v>
      </c>
      <c r="U8" s="403"/>
    </row>
    <row r="9" spans="1:21" s="387" customFormat="1" x14ac:dyDescent="0.3">
      <c r="B9" s="195">
        <v>2</v>
      </c>
      <c r="C9" s="202" t="s">
        <v>1191</v>
      </c>
      <c r="D9" s="253">
        <v>1086</v>
      </c>
      <c r="E9" s="253">
        <v>0</v>
      </c>
      <c r="F9" s="253">
        <v>0</v>
      </c>
      <c r="G9" s="253">
        <v>0</v>
      </c>
      <c r="H9" s="253">
        <v>0</v>
      </c>
      <c r="I9" s="253">
        <v>0</v>
      </c>
      <c r="J9" s="253">
        <v>0</v>
      </c>
      <c r="K9" s="253">
        <v>0</v>
      </c>
      <c r="L9" s="253">
        <v>0</v>
      </c>
      <c r="M9" s="253">
        <v>0</v>
      </c>
      <c r="N9" s="253">
        <v>0</v>
      </c>
      <c r="O9" s="253">
        <v>0</v>
      </c>
      <c r="P9" s="253">
        <v>0</v>
      </c>
      <c r="Q9" s="253">
        <v>0</v>
      </c>
      <c r="R9" s="253">
        <v>0</v>
      </c>
      <c r="S9" s="253">
        <v>1086</v>
      </c>
      <c r="T9" s="253">
        <v>1086</v>
      </c>
      <c r="U9" s="403"/>
    </row>
    <row r="10" spans="1:21" s="387" customFormat="1" x14ac:dyDescent="0.3">
      <c r="B10" s="195">
        <v>3</v>
      </c>
      <c r="C10" s="202" t="s">
        <v>1192</v>
      </c>
      <c r="D10" s="253">
        <v>685</v>
      </c>
      <c r="E10" s="253">
        <v>0</v>
      </c>
      <c r="F10" s="253">
        <v>0</v>
      </c>
      <c r="G10" s="253">
        <v>0</v>
      </c>
      <c r="H10" s="253">
        <v>0</v>
      </c>
      <c r="I10" s="253">
        <v>0</v>
      </c>
      <c r="J10" s="253">
        <v>0</v>
      </c>
      <c r="K10" s="253">
        <v>0</v>
      </c>
      <c r="L10" s="253">
        <v>0</v>
      </c>
      <c r="M10" s="253">
        <v>0</v>
      </c>
      <c r="N10" s="253">
        <v>0</v>
      </c>
      <c r="O10" s="253">
        <v>0</v>
      </c>
      <c r="P10" s="253">
        <v>0</v>
      </c>
      <c r="Q10" s="253">
        <v>0</v>
      </c>
      <c r="R10" s="253">
        <v>0</v>
      </c>
      <c r="S10" s="253">
        <v>685</v>
      </c>
      <c r="T10" s="253">
        <v>685</v>
      </c>
      <c r="U10" s="403"/>
    </row>
    <row r="11" spans="1:21" s="387" customFormat="1" x14ac:dyDescent="0.3">
      <c r="B11" s="195">
        <v>4</v>
      </c>
      <c r="C11" s="202" t="s">
        <v>1193</v>
      </c>
      <c r="D11" s="253">
        <v>89</v>
      </c>
      <c r="E11" s="253">
        <v>0</v>
      </c>
      <c r="F11" s="253">
        <v>0</v>
      </c>
      <c r="G11" s="253">
        <v>0</v>
      </c>
      <c r="H11" s="253">
        <v>0</v>
      </c>
      <c r="I11" s="253">
        <v>0</v>
      </c>
      <c r="J11" s="253">
        <v>0</v>
      </c>
      <c r="K11" s="253">
        <v>0</v>
      </c>
      <c r="L11" s="253">
        <v>0</v>
      </c>
      <c r="M11" s="253">
        <v>0</v>
      </c>
      <c r="N11" s="253">
        <v>0</v>
      </c>
      <c r="O11" s="253">
        <v>0</v>
      </c>
      <c r="P11" s="253">
        <v>0</v>
      </c>
      <c r="Q11" s="253">
        <v>0</v>
      </c>
      <c r="R11" s="253">
        <v>0</v>
      </c>
      <c r="S11" s="253">
        <v>89</v>
      </c>
      <c r="T11" s="253">
        <v>89</v>
      </c>
      <c r="U11" s="403"/>
    </row>
    <row r="12" spans="1:21" s="387" customFormat="1" x14ac:dyDescent="0.3">
      <c r="B12" s="195">
        <v>5</v>
      </c>
      <c r="C12" s="202" t="s">
        <v>1194</v>
      </c>
      <c r="D12" s="253">
        <v>580</v>
      </c>
      <c r="E12" s="253">
        <v>0</v>
      </c>
      <c r="F12" s="253">
        <v>0</v>
      </c>
      <c r="G12" s="253">
        <v>0</v>
      </c>
      <c r="H12" s="253">
        <v>0</v>
      </c>
      <c r="I12" s="253">
        <v>0</v>
      </c>
      <c r="J12" s="253">
        <v>0</v>
      </c>
      <c r="K12" s="253">
        <v>0</v>
      </c>
      <c r="L12" s="253">
        <v>0</v>
      </c>
      <c r="M12" s="253">
        <v>0</v>
      </c>
      <c r="N12" s="253">
        <v>0</v>
      </c>
      <c r="O12" s="253">
        <v>0</v>
      </c>
      <c r="P12" s="253">
        <v>0</v>
      </c>
      <c r="Q12" s="253">
        <v>0</v>
      </c>
      <c r="R12" s="253">
        <v>0</v>
      </c>
      <c r="S12" s="253">
        <v>580</v>
      </c>
      <c r="T12" s="253">
        <v>580</v>
      </c>
      <c r="U12" s="403"/>
    </row>
    <row r="13" spans="1:21" s="387" customFormat="1" x14ac:dyDescent="0.3">
      <c r="B13" s="195">
        <v>6</v>
      </c>
      <c r="C13" s="202" t="s">
        <v>1195</v>
      </c>
      <c r="D13" s="253">
        <v>0</v>
      </c>
      <c r="E13" s="253">
        <v>0</v>
      </c>
      <c r="F13" s="253">
        <v>0</v>
      </c>
      <c r="G13" s="253">
        <v>0</v>
      </c>
      <c r="H13" s="253">
        <v>416</v>
      </c>
      <c r="I13" s="253">
        <v>0</v>
      </c>
      <c r="J13" s="253">
        <v>0</v>
      </c>
      <c r="K13" s="253">
        <v>0</v>
      </c>
      <c r="L13" s="253">
        <v>0</v>
      </c>
      <c r="M13" s="253">
        <v>0</v>
      </c>
      <c r="N13" s="253">
        <v>0</v>
      </c>
      <c r="O13" s="253">
        <v>0</v>
      </c>
      <c r="P13" s="253">
        <v>0</v>
      </c>
      <c r="Q13" s="253">
        <v>0</v>
      </c>
      <c r="R13" s="253">
        <v>0</v>
      </c>
      <c r="S13" s="253">
        <v>416</v>
      </c>
      <c r="T13" s="253">
        <v>416</v>
      </c>
      <c r="U13" s="403"/>
    </row>
    <row r="14" spans="1:21" s="387" customFormat="1" x14ac:dyDescent="0.3">
      <c r="B14" s="195">
        <v>7</v>
      </c>
      <c r="C14" s="202" t="s">
        <v>1196</v>
      </c>
      <c r="D14" s="253">
        <v>0</v>
      </c>
      <c r="E14" s="253">
        <v>0</v>
      </c>
      <c r="F14" s="253">
        <v>0</v>
      </c>
      <c r="G14" s="253">
        <v>0</v>
      </c>
      <c r="H14" s="253">
        <v>417</v>
      </c>
      <c r="I14" s="253">
        <v>0</v>
      </c>
      <c r="J14" s="253">
        <v>0</v>
      </c>
      <c r="K14" s="253">
        <v>1</v>
      </c>
      <c r="L14" s="253">
        <v>0</v>
      </c>
      <c r="M14" s="253">
        <v>3410</v>
      </c>
      <c r="N14" s="253">
        <v>0</v>
      </c>
      <c r="O14" s="253">
        <v>0</v>
      </c>
      <c r="P14" s="253">
        <v>0</v>
      </c>
      <c r="Q14" s="253">
        <v>0</v>
      </c>
      <c r="R14" s="253">
        <v>0</v>
      </c>
      <c r="S14" s="253">
        <v>3828</v>
      </c>
      <c r="T14" s="253">
        <v>3411</v>
      </c>
      <c r="U14" s="403"/>
    </row>
    <row r="15" spans="1:21" s="387" customFormat="1" x14ac:dyDescent="0.3">
      <c r="B15" s="195">
        <v>8</v>
      </c>
      <c r="C15" s="202" t="s">
        <v>950</v>
      </c>
      <c r="D15" s="253">
        <v>0</v>
      </c>
      <c r="E15" s="253">
        <v>0</v>
      </c>
      <c r="F15" s="253">
        <v>0</v>
      </c>
      <c r="G15" s="253">
        <v>0</v>
      </c>
      <c r="H15" s="253">
        <v>0</v>
      </c>
      <c r="I15" s="253">
        <v>0</v>
      </c>
      <c r="J15" s="253">
        <v>0</v>
      </c>
      <c r="K15" s="253">
        <v>0</v>
      </c>
      <c r="L15" s="253">
        <v>1180</v>
      </c>
      <c r="M15" s="253">
        <v>0</v>
      </c>
      <c r="N15" s="253">
        <v>0</v>
      </c>
      <c r="O15" s="253">
        <v>0</v>
      </c>
      <c r="P15" s="253">
        <v>0</v>
      </c>
      <c r="Q15" s="253">
        <v>0</v>
      </c>
      <c r="R15" s="253">
        <v>0</v>
      </c>
      <c r="S15" s="253">
        <v>1180</v>
      </c>
      <c r="T15" s="253">
        <v>1180</v>
      </c>
      <c r="U15" s="403"/>
    </row>
    <row r="16" spans="1:21" s="387" customFormat="1" x14ac:dyDescent="0.3">
      <c r="B16" s="195">
        <v>9</v>
      </c>
      <c r="C16" s="202" t="s">
        <v>1226</v>
      </c>
      <c r="D16" s="253">
        <v>0</v>
      </c>
      <c r="E16" s="253">
        <v>0</v>
      </c>
      <c r="F16" s="253">
        <v>0</v>
      </c>
      <c r="G16" s="253">
        <v>0</v>
      </c>
      <c r="H16" s="253">
        <v>0</v>
      </c>
      <c r="I16" s="253">
        <v>602</v>
      </c>
      <c r="J16" s="253">
        <v>678</v>
      </c>
      <c r="K16" s="253">
        <v>0</v>
      </c>
      <c r="L16" s="253">
        <v>0</v>
      </c>
      <c r="M16" s="253">
        <v>0</v>
      </c>
      <c r="N16" s="253">
        <v>0</v>
      </c>
      <c r="O16" s="253">
        <v>0</v>
      </c>
      <c r="P16" s="253">
        <v>0</v>
      </c>
      <c r="Q16" s="253">
        <v>0</v>
      </c>
      <c r="R16" s="253">
        <v>0</v>
      </c>
      <c r="S16" s="253">
        <v>1280</v>
      </c>
      <c r="T16" s="253">
        <v>1280</v>
      </c>
      <c r="U16" s="403"/>
    </row>
    <row r="17" spans="2:21" s="387" customFormat="1" x14ac:dyDescent="0.3">
      <c r="B17" s="195">
        <v>10</v>
      </c>
      <c r="C17" s="202" t="s">
        <v>1199</v>
      </c>
      <c r="D17" s="253">
        <v>0</v>
      </c>
      <c r="E17" s="253">
        <v>0</v>
      </c>
      <c r="F17" s="253">
        <v>0</v>
      </c>
      <c r="G17" s="253">
        <v>0</v>
      </c>
      <c r="H17" s="253">
        <v>0</v>
      </c>
      <c r="I17" s="253">
        <v>0</v>
      </c>
      <c r="J17" s="253">
        <v>0</v>
      </c>
      <c r="K17" s="253">
        <v>0</v>
      </c>
      <c r="L17" s="253">
        <v>0</v>
      </c>
      <c r="M17" s="253">
        <v>78</v>
      </c>
      <c r="N17" s="253">
        <v>58</v>
      </c>
      <c r="O17" s="253">
        <v>0</v>
      </c>
      <c r="P17" s="253">
        <v>0</v>
      </c>
      <c r="Q17" s="253">
        <v>0</v>
      </c>
      <c r="R17" s="253">
        <v>0</v>
      </c>
      <c r="S17" s="253">
        <v>136</v>
      </c>
      <c r="T17" s="253">
        <v>136</v>
      </c>
      <c r="U17" s="403"/>
    </row>
    <row r="18" spans="2:21" s="387" customFormat="1" x14ac:dyDescent="0.3">
      <c r="B18" s="195">
        <v>11</v>
      </c>
      <c r="C18" s="202" t="s">
        <v>1200</v>
      </c>
      <c r="D18" s="253">
        <v>0</v>
      </c>
      <c r="E18" s="253">
        <v>0</v>
      </c>
      <c r="F18" s="253">
        <v>0</v>
      </c>
      <c r="G18" s="253">
        <v>0</v>
      </c>
      <c r="H18" s="253">
        <v>0</v>
      </c>
      <c r="I18" s="253">
        <v>0</v>
      </c>
      <c r="J18" s="253">
        <v>0</v>
      </c>
      <c r="K18" s="253">
        <v>0</v>
      </c>
      <c r="L18" s="253">
        <v>0</v>
      </c>
      <c r="M18" s="253">
        <v>0</v>
      </c>
      <c r="N18" s="253">
        <v>81</v>
      </c>
      <c r="O18" s="253">
        <v>0</v>
      </c>
      <c r="P18" s="253">
        <v>0</v>
      </c>
      <c r="Q18" s="253">
        <v>0</v>
      </c>
      <c r="R18" s="253">
        <v>0</v>
      </c>
      <c r="S18" s="253">
        <v>81</v>
      </c>
      <c r="T18" s="253">
        <v>81</v>
      </c>
      <c r="U18" s="403"/>
    </row>
    <row r="19" spans="2:21" s="387" customFormat="1" x14ac:dyDescent="0.3">
      <c r="B19" s="195">
        <v>12</v>
      </c>
      <c r="C19" s="202" t="s">
        <v>1201</v>
      </c>
      <c r="D19" s="253">
        <v>0</v>
      </c>
      <c r="E19" s="253">
        <v>0</v>
      </c>
      <c r="F19" s="253">
        <v>0</v>
      </c>
      <c r="G19" s="253">
        <v>0</v>
      </c>
      <c r="H19" s="253">
        <v>0</v>
      </c>
      <c r="I19" s="253">
        <v>0</v>
      </c>
      <c r="J19" s="253">
        <v>0</v>
      </c>
      <c r="K19" s="253">
        <v>0</v>
      </c>
      <c r="L19" s="253">
        <v>0</v>
      </c>
      <c r="M19" s="253">
        <v>0</v>
      </c>
      <c r="N19" s="253">
        <v>0</v>
      </c>
      <c r="O19" s="253">
        <v>0</v>
      </c>
      <c r="P19" s="253">
        <v>0</v>
      </c>
      <c r="Q19" s="253">
        <v>0</v>
      </c>
      <c r="R19" s="253">
        <v>0</v>
      </c>
      <c r="S19" s="253">
        <v>0</v>
      </c>
      <c r="T19" s="253">
        <v>0</v>
      </c>
      <c r="U19" s="403"/>
    </row>
    <row r="20" spans="2:21" s="387" customFormat="1" ht="33" x14ac:dyDescent="0.3">
      <c r="B20" s="195">
        <v>13</v>
      </c>
      <c r="C20" s="202" t="s">
        <v>1227</v>
      </c>
      <c r="D20" s="253">
        <v>0</v>
      </c>
      <c r="E20" s="253">
        <v>0</v>
      </c>
      <c r="F20" s="253">
        <v>0</v>
      </c>
      <c r="G20" s="253">
        <v>0</v>
      </c>
      <c r="H20" s="253">
        <v>0</v>
      </c>
      <c r="I20" s="253">
        <v>0</v>
      </c>
      <c r="J20" s="253">
        <v>0</v>
      </c>
      <c r="K20" s="253">
        <v>0</v>
      </c>
      <c r="L20" s="253">
        <v>0</v>
      </c>
      <c r="M20" s="253">
        <v>0</v>
      </c>
      <c r="N20" s="253">
        <v>0</v>
      </c>
      <c r="O20" s="253">
        <v>0</v>
      </c>
      <c r="P20" s="253">
        <v>0</v>
      </c>
      <c r="Q20" s="253">
        <v>0</v>
      </c>
      <c r="R20" s="253">
        <v>0</v>
      </c>
      <c r="S20" s="253">
        <v>0</v>
      </c>
      <c r="T20" s="253">
        <v>0</v>
      </c>
      <c r="U20" s="403"/>
    </row>
    <row r="21" spans="2:21" s="387" customFormat="1" x14ac:dyDescent="0.3">
      <c r="B21" s="195">
        <v>14</v>
      </c>
      <c r="C21" s="202" t="s">
        <v>1228</v>
      </c>
      <c r="D21" s="253">
        <v>0</v>
      </c>
      <c r="E21" s="253">
        <v>0</v>
      </c>
      <c r="F21" s="253">
        <v>0</v>
      </c>
      <c r="G21" s="253">
        <v>0</v>
      </c>
      <c r="H21" s="253">
        <v>0</v>
      </c>
      <c r="I21" s="253">
        <v>0</v>
      </c>
      <c r="J21" s="253">
        <v>0</v>
      </c>
      <c r="K21" s="253">
        <v>0</v>
      </c>
      <c r="L21" s="253">
        <v>0</v>
      </c>
      <c r="M21" s="253">
        <v>0</v>
      </c>
      <c r="N21" s="253">
        <v>0</v>
      </c>
      <c r="O21" s="253">
        <v>0</v>
      </c>
      <c r="P21" s="253">
        <v>0</v>
      </c>
      <c r="Q21" s="253">
        <v>0</v>
      </c>
      <c r="R21" s="253">
        <v>0</v>
      </c>
      <c r="S21" s="253">
        <v>0</v>
      </c>
      <c r="T21" s="253">
        <v>0</v>
      </c>
      <c r="U21" s="403"/>
    </row>
    <row r="22" spans="2:21" s="387" customFormat="1" x14ac:dyDescent="0.3">
      <c r="B22" s="195">
        <v>15</v>
      </c>
      <c r="C22" s="202" t="s">
        <v>1229</v>
      </c>
      <c r="D22" s="253">
        <v>0</v>
      </c>
      <c r="E22" s="253">
        <v>0</v>
      </c>
      <c r="F22" s="253">
        <v>0</v>
      </c>
      <c r="G22" s="253">
        <v>0</v>
      </c>
      <c r="H22" s="253">
        <v>0</v>
      </c>
      <c r="I22" s="253">
        <v>0</v>
      </c>
      <c r="J22" s="253">
        <v>0</v>
      </c>
      <c r="K22" s="253">
        <v>0</v>
      </c>
      <c r="L22" s="253">
        <v>0</v>
      </c>
      <c r="M22" s="253">
        <v>0</v>
      </c>
      <c r="N22" s="253">
        <v>0</v>
      </c>
      <c r="O22" s="253">
        <v>0</v>
      </c>
      <c r="P22" s="253">
        <v>0</v>
      </c>
      <c r="Q22" s="253">
        <v>0</v>
      </c>
      <c r="R22" s="253">
        <v>0</v>
      </c>
      <c r="S22" s="253">
        <v>0</v>
      </c>
      <c r="T22" s="253">
        <v>0</v>
      </c>
      <c r="U22" s="403"/>
    </row>
    <row r="23" spans="2:21" s="387" customFormat="1" x14ac:dyDescent="0.3">
      <c r="B23" s="407">
        <v>16</v>
      </c>
      <c r="C23" s="401" t="s">
        <v>1204</v>
      </c>
      <c r="D23" s="402">
        <v>0</v>
      </c>
      <c r="E23" s="402">
        <v>0</v>
      </c>
      <c r="F23" s="402">
        <v>0</v>
      </c>
      <c r="G23" s="402">
        <v>0</v>
      </c>
      <c r="H23" s="402">
        <v>0</v>
      </c>
      <c r="I23" s="402">
        <v>0</v>
      </c>
      <c r="J23" s="402">
        <v>0</v>
      </c>
      <c r="K23" s="402">
        <v>0</v>
      </c>
      <c r="L23" s="402">
        <v>0</v>
      </c>
      <c r="M23" s="402">
        <v>0</v>
      </c>
      <c r="N23" s="402">
        <v>0</v>
      </c>
      <c r="O23" s="402">
        <v>0</v>
      </c>
      <c r="P23" s="402">
        <v>0</v>
      </c>
      <c r="Q23" s="402">
        <v>0</v>
      </c>
      <c r="R23" s="402">
        <v>0</v>
      </c>
      <c r="S23" s="402">
        <v>0</v>
      </c>
      <c r="T23" s="402">
        <v>0</v>
      </c>
      <c r="U23" s="403"/>
    </row>
    <row r="24" spans="2:21" s="387" customFormat="1" x14ac:dyDescent="0.3">
      <c r="B24" s="405">
        <v>17</v>
      </c>
      <c r="C24" s="389" t="s">
        <v>1205</v>
      </c>
      <c r="D24" s="246">
        <v>5930</v>
      </c>
      <c r="E24" s="246">
        <v>0</v>
      </c>
      <c r="F24" s="246">
        <v>0</v>
      </c>
      <c r="G24" s="246">
        <v>0</v>
      </c>
      <c r="H24" s="246">
        <v>833</v>
      </c>
      <c r="I24" s="246">
        <v>602</v>
      </c>
      <c r="J24" s="246">
        <v>679</v>
      </c>
      <c r="K24" s="246">
        <v>1</v>
      </c>
      <c r="L24" s="246">
        <v>1180</v>
      </c>
      <c r="M24" s="246">
        <v>3489</v>
      </c>
      <c r="N24" s="246">
        <v>139</v>
      </c>
      <c r="O24" s="246">
        <v>0</v>
      </c>
      <c r="P24" s="246">
        <v>0</v>
      </c>
      <c r="Q24" s="246">
        <v>0</v>
      </c>
      <c r="R24" s="246">
        <v>0</v>
      </c>
      <c r="S24" s="246">
        <v>12852</v>
      </c>
      <c r="T24" s="246">
        <v>12435</v>
      </c>
      <c r="U24" s="403"/>
    </row>
    <row r="25" spans="2:21" s="387" customFormat="1" x14ac:dyDescent="0.3"/>
    <row r="26" spans="2:21" s="387" customFormat="1" x14ac:dyDescent="0.3"/>
    <row r="27" spans="2:21" s="387" customFormat="1" x14ac:dyDescent="0.3">
      <c r="N27" s="391"/>
      <c r="P27" s="276"/>
    </row>
    <row r="38" spans="8:8" x14ac:dyDescent="0.3">
      <c r="H38" s="404"/>
    </row>
  </sheetData>
  <mergeCells count="4">
    <mergeCell ref="D5:R5"/>
    <mergeCell ref="S5:S6"/>
    <mergeCell ref="T5:T6"/>
    <mergeCell ref="B5:C7"/>
  </mergeCells>
  <hyperlinks>
    <hyperlink ref="D2" location="_INDEX" display="Index" xr:uid="{06ADBD8A-1CEC-43DF-8000-E0B415CF2B1A}"/>
  </hyperlink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D24" sqref="D24"/>
    </sheetView>
  </sheetViews>
  <sheetFormatPr baseColWidth="10" defaultColWidth="11.375" defaultRowHeight="16.5" x14ac:dyDescent="0.3"/>
  <cols>
    <col min="1" max="2" width="11.375" style="1"/>
    <col min="3" max="3" width="11.375" style="2"/>
    <col min="4" max="16384" width="11.375" style="1"/>
  </cols>
  <sheetData>
    <row r="2" spans="2:3" x14ac:dyDescent="0.3">
      <c r="B2" s="1" t="s">
        <v>172</v>
      </c>
      <c r="C2" s="3" t="s">
        <v>173</v>
      </c>
    </row>
    <row r="3" spans="2:3" x14ac:dyDescent="0.3">
      <c r="B3" s="1" t="s">
        <v>174</v>
      </c>
      <c r="C3" s="3" t="s">
        <v>175</v>
      </c>
    </row>
    <row r="4" spans="2:3" x14ac:dyDescent="0.3">
      <c r="B4" s="1" t="s">
        <v>176</v>
      </c>
      <c r="C4" s="3" t="s">
        <v>177</v>
      </c>
    </row>
    <row r="5" spans="2:3" x14ac:dyDescent="0.3">
      <c r="B5" s="1" t="s">
        <v>178</v>
      </c>
      <c r="C5" s="853">
        <v>45565</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0">
    <tabColor theme="5"/>
  </sheetPr>
  <dimension ref="B2:P133"/>
  <sheetViews>
    <sheetView showGridLines="0" zoomScaleNormal="100" workbookViewId="0">
      <pane ySplit="6" topLeftCell="A93" activePane="bottomLeft" state="frozen"/>
      <selection activeCell="J22" sqref="J22"/>
      <selection pane="bottomLeft" activeCell="H2" sqref="H2"/>
    </sheetView>
  </sheetViews>
  <sheetFormatPr baseColWidth="10" defaultColWidth="11.5" defaultRowHeight="16.5" x14ac:dyDescent="0.3"/>
  <cols>
    <col min="1" max="1" width="5" style="99" customWidth="1"/>
    <col min="2" max="2" width="18.25" style="99" customWidth="1"/>
    <col min="3" max="3" width="19.625" style="99" customWidth="1"/>
    <col min="4" max="4" width="18.875" style="99" customWidth="1"/>
    <col min="5" max="5" width="19.625" style="99" customWidth="1"/>
    <col min="6" max="7" width="13.5" style="99" customWidth="1"/>
    <col min="8" max="8" width="19.625" style="99" customWidth="1"/>
    <col min="9" max="9" width="13.5" style="99" customWidth="1"/>
    <col min="10" max="13" width="19.625" style="99" customWidth="1"/>
    <col min="14" max="14" width="13.5" style="99" customWidth="1"/>
    <col min="15" max="15" width="16" style="99" customWidth="1"/>
    <col min="16" max="16" width="11.5" style="99"/>
    <col min="17" max="17" width="22.5" style="99" customWidth="1"/>
    <col min="18" max="18" width="28.625" style="99" customWidth="1"/>
    <col min="19" max="16384" width="11.5" style="99"/>
  </cols>
  <sheetData>
    <row r="2" spans="2:16" x14ac:dyDescent="0.3">
      <c r="B2" s="185" t="s">
        <v>1230</v>
      </c>
      <c r="H2" s="1028" t="s">
        <v>180</v>
      </c>
      <c r="N2" s="568"/>
    </row>
    <row r="3" spans="2:16" x14ac:dyDescent="0.3">
      <c r="B3" s="1" t="str">
        <f>Stichtag &amp; Einheit_Mio</f>
        <v>31.12.2024 - in Mio. €</v>
      </c>
    </row>
    <row r="4" spans="2:16" x14ac:dyDescent="0.3">
      <c r="B4" s="185"/>
    </row>
    <row r="5" spans="2:16" s="190" customFormat="1" ht="66" x14ac:dyDescent="0.2">
      <c r="B5" s="1310" t="s">
        <v>1231</v>
      </c>
      <c r="C5" s="190" t="s">
        <v>1232</v>
      </c>
      <c r="D5" s="190" t="s">
        <v>1233</v>
      </c>
      <c r="E5" s="190" t="s">
        <v>1234</v>
      </c>
      <c r="F5" s="190" t="s">
        <v>1235</v>
      </c>
      <c r="G5" s="190" t="s">
        <v>1236</v>
      </c>
      <c r="H5" s="190" t="s">
        <v>1237</v>
      </c>
      <c r="I5" s="190" t="s">
        <v>1238</v>
      </c>
      <c r="J5" s="190" t="s">
        <v>1239</v>
      </c>
      <c r="K5" s="190" t="s">
        <v>1240</v>
      </c>
      <c r="L5" s="190" t="s">
        <v>1241</v>
      </c>
      <c r="M5" s="190" t="s">
        <v>1242</v>
      </c>
      <c r="N5" s="190" t="s">
        <v>1243</v>
      </c>
      <c r="O5" s="190" t="s">
        <v>1244</v>
      </c>
    </row>
    <row r="6" spans="2:16" s="189" customFormat="1" x14ac:dyDescent="0.2">
      <c r="B6" s="1310"/>
      <c r="C6" s="433" t="s">
        <v>183</v>
      </c>
      <c r="D6" s="433" t="s">
        <v>184</v>
      </c>
      <c r="E6" s="433" t="s">
        <v>185</v>
      </c>
      <c r="F6" s="433" t="s">
        <v>221</v>
      </c>
      <c r="G6" s="433" t="s">
        <v>222</v>
      </c>
      <c r="H6" s="433" t="s">
        <v>284</v>
      </c>
      <c r="I6" s="433" t="s">
        <v>285</v>
      </c>
      <c r="J6" s="433" t="s">
        <v>1043</v>
      </c>
      <c r="K6" s="433" t="s">
        <v>1044</v>
      </c>
      <c r="L6" s="433" t="s">
        <v>1045</v>
      </c>
      <c r="M6" s="433" t="s">
        <v>1046</v>
      </c>
      <c r="N6" s="433" t="s">
        <v>1047</v>
      </c>
      <c r="O6" s="433" t="s">
        <v>1048</v>
      </c>
    </row>
    <row r="7" spans="2:16" s="568" customFormat="1" x14ac:dyDescent="0.3">
      <c r="B7" s="1312" t="s">
        <v>1245</v>
      </c>
      <c r="C7" s="612" t="s">
        <v>1246</v>
      </c>
      <c r="D7" s="412">
        <v>0</v>
      </c>
      <c r="E7" s="613">
        <v>0</v>
      </c>
      <c r="F7" s="850">
        <v>0.1045</v>
      </c>
      <c r="G7" s="613">
        <v>0</v>
      </c>
      <c r="H7" s="850">
        <v>1E-3</v>
      </c>
      <c r="I7" s="613">
        <v>2</v>
      </c>
      <c r="J7" s="850">
        <v>0.3508</v>
      </c>
      <c r="K7" s="833">
        <v>2.5</v>
      </c>
      <c r="L7" s="613">
        <v>0</v>
      </c>
      <c r="M7" s="760">
        <v>0.15365565357781238</v>
      </c>
      <c r="N7" s="613">
        <v>0</v>
      </c>
      <c r="O7" s="613">
        <v>0</v>
      </c>
    </row>
    <row r="8" spans="2:16" s="568" customFormat="1" x14ac:dyDescent="0.3">
      <c r="B8" s="1313"/>
      <c r="C8" s="620" t="s">
        <v>1247</v>
      </c>
      <c r="D8" s="437">
        <v>0</v>
      </c>
      <c r="E8" s="437">
        <v>0</v>
      </c>
      <c r="F8" s="849">
        <v>4.2099999999999999E-2</v>
      </c>
      <c r="G8" s="437">
        <v>0</v>
      </c>
      <c r="H8" s="849">
        <v>3.0000000000000003E-4</v>
      </c>
      <c r="I8" s="437">
        <v>1</v>
      </c>
      <c r="J8" s="849">
        <v>0.3508</v>
      </c>
      <c r="K8" s="834">
        <v>2.5</v>
      </c>
      <c r="L8" s="437">
        <v>0</v>
      </c>
      <c r="M8" s="761">
        <v>0.11935584740462789</v>
      </c>
      <c r="N8" s="437">
        <v>0</v>
      </c>
      <c r="O8" s="437">
        <v>0</v>
      </c>
    </row>
    <row r="9" spans="2:16" x14ac:dyDescent="0.3">
      <c r="B9" s="1313"/>
      <c r="C9" s="620" t="s">
        <v>1248</v>
      </c>
      <c r="D9" s="437">
        <v>0</v>
      </c>
      <c r="E9" s="437">
        <v>0</v>
      </c>
      <c r="F9" s="849">
        <v>0.123</v>
      </c>
      <c r="G9" s="437">
        <v>0</v>
      </c>
      <c r="H9" s="849">
        <v>1.1000000000000001E-3</v>
      </c>
      <c r="I9" s="437">
        <v>1</v>
      </c>
      <c r="J9" s="849">
        <v>0.3508</v>
      </c>
      <c r="K9" s="834">
        <v>2.5</v>
      </c>
      <c r="L9" s="437">
        <v>0</v>
      </c>
      <c r="M9" s="761">
        <v>0.15713922764227642</v>
      </c>
      <c r="N9" s="437">
        <v>0</v>
      </c>
      <c r="O9" s="437">
        <v>0</v>
      </c>
      <c r="P9" s="568"/>
    </row>
    <row r="10" spans="2:16" x14ac:dyDescent="0.3">
      <c r="B10" s="1313"/>
      <c r="C10" s="202" t="s">
        <v>1249</v>
      </c>
      <c r="D10" s="437">
        <v>0</v>
      </c>
      <c r="E10" s="437">
        <v>0</v>
      </c>
      <c r="F10" s="849">
        <v>0</v>
      </c>
      <c r="G10" s="437">
        <v>0</v>
      </c>
      <c r="H10" s="849">
        <v>0</v>
      </c>
      <c r="I10" s="437">
        <v>0</v>
      </c>
      <c r="J10" s="849">
        <v>0</v>
      </c>
      <c r="K10" s="437">
        <v>0</v>
      </c>
      <c r="L10" s="437">
        <v>0</v>
      </c>
      <c r="M10" s="437">
        <v>0</v>
      </c>
      <c r="N10" s="437">
        <v>0</v>
      </c>
      <c r="O10" s="437">
        <v>0</v>
      </c>
      <c r="P10" s="568"/>
    </row>
    <row r="11" spans="2:16" x14ac:dyDescent="0.3">
      <c r="B11" s="1313"/>
      <c r="C11" s="202" t="s">
        <v>1250</v>
      </c>
      <c r="D11" s="437">
        <v>0</v>
      </c>
      <c r="E11" s="437">
        <v>0</v>
      </c>
      <c r="F11" s="849">
        <v>0</v>
      </c>
      <c r="G11" s="437">
        <v>0</v>
      </c>
      <c r="H11" s="849">
        <v>0</v>
      </c>
      <c r="I11" s="437">
        <v>0</v>
      </c>
      <c r="J11" s="849">
        <v>0</v>
      </c>
      <c r="K11" s="437">
        <v>0</v>
      </c>
      <c r="L11" s="437">
        <v>0</v>
      </c>
      <c r="M11" s="437">
        <v>0</v>
      </c>
      <c r="N11" s="437">
        <v>0</v>
      </c>
      <c r="O11" s="437">
        <v>0</v>
      </c>
      <c r="P11" s="568"/>
    </row>
    <row r="12" spans="2:16" x14ac:dyDescent="0.3">
      <c r="B12" s="1313"/>
      <c r="C12" s="202" t="s">
        <v>1251</v>
      </c>
      <c r="D12" s="437">
        <v>0</v>
      </c>
      <c r="E12" s="437">
        <v>0</v>
      </c>
      <c r="F12" s="849">
        <v>0</v>
      </c>
      <c r="G12" s="437">
        <v>0</v>
      </c>
      <c r="H12" s="849">
        <v>0</v>
      </c>
      <c r="I12" s="437">
        <v>0</v>
      </c>
      <c r="J12" s="849">
        <v>0</v>
      </c>
      <c r="K12" s="437">
        <v>0</v>
      </c>
      <c r="L12" s="437">
        <v>0</v>
      </c>
      <c r="M12" s="437">
        <v>0</v>
      </c>
      <c r="N12" s="437">
        <v>0</v>
      </c>
      <c r="O12" s="437">
        <v>0</v>
      </c>
      <c r="P12" s="568"/>
    </row>
    <row r="13" spans="2:16" x14ac:dyDescent="0.3">
      <c r="B13" s="1313"/>
      <c r="C13" s="202" t="s">
        <v>1252</v>
      </c>
      <c r="D13" s="437">
        <v>0</v>
      </c>
      <c r="E13" s="437">
        <v>0</v>
      </c>
      <c r="F13" s="849">
        <v>0</v>
      </c>
      <c r="G13" s="437">
        <v>0</v>
      </c>
      <c r="H13" s="849">
        <v>0</v>
      </c>
      <c r="I13" s="437">
        <v>0</v>
      </c>
      <c r="J13" s="849">
        <v>0</v>
      </c>
      <c r="K13" s="437">
        <v>0</v>
      </c>
      <c r="L13" s="437">
        <v>0</v>
      </c>
      <c r="M13" s="437">
        <v>0</v>
      </c>
      <c r="N13" s="437">
        <v>0</v>
      </c>
      <c r="O13" s="437">
        <v>0</v>
      </c>
      <c r="P13" s="568"/>
    </row>
    <row r="14" spans="2:16" x14ac:dyDescent="0.3">
      <c r="B14" s="1313"/>
      <c r="C14" s="620" t="s">
        <v>1253</v>
      </c>
      <c r="D14" s="437">
        <v>0</v>
      </c>
      <c r="E14" s="437">
        <v>0</v>
      </c>
      <c r="F14" s="849">
        <v>0</v>
      </c>
      <c r="G14" s="437">
        <v>0</v>
      </c>
      <c r="H14" s="849">
        <v>0</v>
      </c>
      <c r="I14" s="437">
        <v>0</v>
      </c>
      <c r="J14" s="849">
        <v>0</v>
      </c>
      <c r="K14" s="437">
        <v>0</v>
      </c>
      <c r="L14" s="437">
        <v>0</v>
      </c>
      <c r="M14" s="437">
        <v>0</v>
      </c>
      <c r="N14" s="437">
        <v>0</v>
      </c>
      <c r="O14" s="437">
        <v>0</v>
      </c>
      <c r="P14" s="568"/>
    </row>
    <row r="15" spans="2:16" x14ac:dyDescent="0.3">
      <c r="B15" s="1313"/>
      <c r="C15" s="620" t="s">
        <v>1254</v>
      </c>
      <c r="D15" s="437">
        <v>0</v>
      </c>
      <c r="E15" s="437">
        <v>0</v>
      </c>
      <c r="F15" s="849">
        <v>0</v>
      </c>
      <c r="G15" s="437">
        <v>0</v>
      </c>
      <c r="H15" s="849">
        <v>0</v>
      </c>
      <c r="I15" s="437">
        <v>0</v>
      </c>
      <c r="J15" s="849">
        <v>0</v>
      </c>
      <c r="K15" s="437">
        <v>0</v>
      </c>
      <c r="L15" s="437">
        <v>0</v>
      </c>
      <c r="M15" s="437">
        <v>0</v>
      </c>
      <c r="N15" s="437">
        <v>0</v>
      </c>
      <c r="O15" s="437">
        <v>0</v>
      </c>
      <c r="P15" s="568"/>
    </row>
    <row r="16" spans="2:16" x14ac:dyDescent="0.3">
      <c r="B16" s="1313"/>
      <c r="C16" s="202" t="s">
        <v>1255</v>
      </c>
      <c r="D16" s="437">
        <v>0</v>
      </c>
      <c r="E16" s="437">
        <v>0</v>
      </c>
      <c r="F16" s="849">
        <v>0</v>
      </c>
      <c r="G16" s="437">
        <v>0</v>
      </c>
      <c r="H16" s="849">
        <v>0</v>
      </c>
      <c r="I16" s="437">
        <v>0</v>
      </c>
      <c r="J16" s="849">
        <v>0</v>
      </c>
      <c r="K16" s="437">
        <v>0</v>
      </c>
      <c r="L16" s="437">
        <v>0</v>
      </c>
      <c r="M16" s="437">
        <v>0</v>
      </c>
      <c r="N16" s="437">
        <v>0</v>
      </c>
      <c r="O16" s="437">
        <v>0</v>
      </c>
      <c r="P16" s="568"/>
    </row>
    <row r="17" spans="2:16" x14ac:dyDescent="0.3">
      <c r="B17" s="1313"/>
      <c r="C17" s="620" t="s">
        <v>1256</v>
      </c>
      <c r="D17" s="437">
        <v>0</v>
      </c>
      <c r="E17" s="437">
        <v>0</v>
      </c>
      <c r="F17" s="849">
        <v>0</v>
      </c>
      <c r="G17" s="437">
        <v>0</v>
      </c>
      <c r="H17" s="849">
        <v>0</v>
      </c>
      <c r="I17" s="437">
        <v>0</v>
      </c>
      <c r="J17" s="849">
        <v>0</v>
      </c>
      <c r="K17" s="437">
        <v>0</v>
      </c>
      <c r="L17" s="437">
        <v>0</v>
      </c>
      <c r="M17" s="437">
        <v>0</v>
      </c>
      <c r="N17" s="437">
        <v>0</v>
      </c>
      <c r="O17" s="437">
        <v>0</v>
      </c>
      <c r="P17" s="568"/>
    </row>
    <row r="18" spans="2:16" x14ac:dyDescent="0.3">
      <c r="B18" s="1313"/>
      <c r="C18" s="620" t="s">
        <v>1257</v>
      </c>
      <c r="D18" s="437">
        <v>0</v>
      </c>
      <c r="E18" s="437">
        <v>0</v>
      </c>
      <c r="F18" s="849">
        <v>0</v>
      </c>
      <c r="G18" s="437">
        <v>0</v>
      </c>
      <c r="H18" s="849">
        <v>0</v>
      </c>
      <c r="I18" s="437">
        <v>0</v>
      </c>
      <c r="J18" s="849">
        <v>0</v>
      </c>
      <c r="K18" s="437">
        <v>0</v>
      </c>
      <c r="L18" s="437">
        <v>0</v>
      </c>
      <c r="M18" s="437">
        <v>0</v>
      </c>
      <c r="N18" s="437">
        <v>0</v>
      </c>
      <c r="O18" s="437">
        <v>0</v>
      </c>
      <c r="P18" s="568"/>
    </row>
    <row r="19" spans="2:16" x14ac:dyDescent="0.3">
      <c r="B19" s="1313"/>
      <c r="C19" s="202" t="s">
        <v>1258</v>
      </c>
      <c r="D19" s="437">
        <v>0</v>
      </c>
      <c r="E19" s="437">
        <v>0</v>
      </c>
      <c r="F19" s="849">
        <v>0</v>
      </c>
      <c r="G19" s="437">
        <v>0</v>
      </c>
      <c r="H19" s="849">
        <v>0</v>
      </c>
      <c r="I19" s="437">
        <v>0</v>
      </c>
      <c r="J19" s="849">
        <v>0</v>
      </c>
      <c r="K19" s="437">
        <v>0</v>
      </c>
      <c r="L19" s="437">
        <v>0</v>
      </c>
      <c r="M19" s="437">
        <v>0</v>
      </c>
      <c r="N19" s="437">
        <v>0</v>
      </c>
      <c r="O19" s="437">
        <v>0</v>
      </c>
      <c r="P19" s="568"/>
    </row>
    <row r="20" spans="2:16" x14ac:dyDescent="0.3">
      <c r="B20" s="1313"/>
      <c r="C20" s="620" t="s">
        <v>1259</v>
      </c>
      <c r="D20" s="437">
        <v>0</v>
      </c>
      <c r="E20" s="437">
        <v>0</v>
      </c>
      <c r="F20" s="849">
        <v>0</v>
      </c>
      <c r="G20" s="437">
        <v>0</v>
      </c>
      <c r="H20" s="849">
        <v>0</v>
      </c>
      <c r="I20" s="437">
        <v>0</v>
      </c>
      <c r="J20" s="849">
        <v>0</v>
      </c>
      <c r="K20" s="437">
        <v>0</v>
      </c>
      <c r="L20" s="437">
        <v>0</v>
      </c>
      <c r="M20" s="437">
        <v>0</v>
      </c>
      <c r="N20" s="437">
        <v>0</v>
      </c>
      <c r="O20" s="437">
        <v>0</v>
      </c>
      <c r="P20" s="568"/>
    </row>
    <row r="21" spans="2:16" x14ac:dyDescent="0.3">
      <c r="B21" s="1313"/>
      <c r="C21" s="620" t="s">
        <v>1260</v>
      </c>
      <c r="D21" s="437">
        <v>0</v>
      </c>
      <c r="E21" s="437">
        <v>0</v>
      </c>
      <c r="F21" s="849">
        <v>0</v>
      </c>
      <c r="G21" s="437">
        <v>0</v>
      </c>
      <c r="H21" s="849">
        <v>0</v>
      </c>
      <c r="I21" s="437">
        <v>0</v>
      </c>
      <c r="J21" s="849">
        <v>0</v>
      </c>
      <c r="K21" s="437">
        <v>0</v>
      </c>
      <c r="L21" s="437">
        <v>0</v>
      </c>
      <c r="M21" s="437">
        <v>0</v>
      </c>
      <c r="N21" s="437">
        <v>0</v>
      </c>
      <c r="O21" s="437">
        <v>0</v>
      </c>
      <c r="P21" s="568"/>
    </row>
    <row r="22" spans="2:16" x14ac:dyDescent="0.3">
      <c r="B22" s="1313"/>
      <c r="C22" s="620" t="s">
        <v>1261</v>
      </c>
      <c r="D22" s="437">
        <v>0</v>
      </c>
      <c r="E22" s="437">
        <v>0</v>
      </c>
      <c r="F22" s="849">
        <v>0</v>
      </c>
      <c r="G22" s="437">
        <v>0</v>
      </c>
      <c r="H22" s="849">
        <v>0</v>
      </c>
      <c r="I22" s="437">
        <v>0</v>
      </c>
      <c r="J22" s="849">
        <v>0</v>
      </c>
      <c r="K22" s="437">
        <v>0</v>
      </c>
      <c r="L22" s="437">
        <v>0</v>
      </c>
      <c r="M22" s="437">
        <v>0</v>
      </c>
      <c r="N22" s="437">
        <v>0</v>
      </c>
      <c r="O22" s="437">
        <v>0</v>
      </c>
      <c r="P22" s="568"/>
    </row>
    <row r="23" spans="2:16" x14ac:dyDescent="0.3">
      <c r="B23" s="1313"/>
      <c r="C23" s="202" t="s">
        <v>1262</v>
      </c>
      <c r="D23" s="437">
        <v>0</v>
      </c>
      <c r="E23" s="437">
        <v>0</v>
      </c>
      <c r="F23" s="849">
        <v>0</v>
      </c>
      <c r="G23" s="437">
        <v>0</v>
      </c>
      <c r="H23" s="849">
        <v>0</v>
      </c>
      <c r="I23" s="437">
        <v>0</v>
      </c>
      <c r="J23" s="849">
        <v>0</v>
      </c>
      <c r="K23" s="437">
        <v>0</v>
      </c>
      <c r="L23" s="437">
        <v>0</v>
      </c>
      <c r="M23" s="437">
        <v>0</v>
      </c>
      <c r="N23" s="437">
        <v>0</v>
      </c>
      <c r="O23" s="437">
        <v>0</v>
      </c>
      <c r="P23" s="568"/>
    </row>
    <row r="24" spans="2:16" x14ac:dyDescent="0.3">
      <c r="B24" s="1314"/>
      <c r="C24" s="617" t="s">
        <v>1263</v>
      </c>
      <c r="D24" s="618">
        <v>0</v>
      </c>
      <c r="E24" s="618">
        <v>0</v>
      </c>
      <c r="F24" s="758">
        <v>0.1045</v>
      </c>
      <c r="G24" s="618">
        <v>0</v>
      </c>
      <c r="H24" s="758">
        <v>1E-3</v>
      </c>
      <c r="I24" s="618">
        <v>2</v>
      </c>
      <c r="J24" s="758">
        <v>0.3508</v>
      </c>
      <c r="K24" s="835">
        <v>2.5</v>
      </c>
      <c r="L24" s="618">
        <v>0</v>
      </c>
      <c r="M24" s="618">
        <v>0</v>
      </c>
      <c r="N24" s="618">
        <v>0</v>
      </c>
      <c r="O24" s="618">
        <v>0</v>
      </c>
      <c r="P24" s="568"/>
    </row>
    <row r="25" spans="2:16" s="568" customFormat="1" x14ac:dyDescent="0.3">
      <c r="B25" s="1312" t="s">
        <v>1264</v>
      </c>
      <c r="C25" s="612" t="s">
        <v>1246</v>
      </c>
      <c r="D25" s="412">
        <v>4</v>
      </c>
      <c r="E25" s="613">
        <v>1</v>
      </c>
      <c r="F25" s="756">
        <v>0.14069999999999999</v>
      </c>
      <c r="G25" s="613">
        <v>4</v>
      </c>
      <c r="H25" s="756">
        <v>8.9999999999999998E-4</v>
      </c>
      <c r="I25" s="613">
        <v>17</v>
      </c>
      <c r="J25" s="850">
        <v>0.17030000000000001</v>
      </c>
      <c r="K25" s="833">
        <v>2.5</v>
      </c>
      <c r="L25" s="613">
        <v>0</v>
      </c>
      <c r="M25" s="760">
        <v>0.10615030719951402</v>
      </c>
      <c r="N25" s="613">
        <v>0</v>
      </c>
      <c r="O25" s="613">
        <v>0</v>
      </c>
    </row>
    <row r="26" spans="2:16" s="568" customFormat="1" x14ac:dyDescent="0.3">
      <c r="B26" s="1313"/>
      <c r="C26" s="620" t="s">
        <v>1247</v>
      </c>
      <c r="D26" s="437">
        <v>2</v>
      </c>
      <c r="E26" s="437">
        <v>0</v>
      </c>
      <c r="F26" s="757">
        <v>0.1603</v>
      </c>
      <c r="G26" s="437">
        <v>1</v>
      </c>
      <c r="H26" s="757">
        <v>5.0000000000000001E-4</v>
      </c>
      <c r="I26" s="437">
        <v>9</v>
      </c>
      <c r="J26" s="849">
        <v>0.21250000000000002</v>
      </c>
      <c r="K26" s="834">
        <v>2.5</v>
      </c>
      <c r="L26" s="437">
        <v>0</v>
      </c>
      <c r="M26" s="761">
        <v>0.10134927341960613</v>
      </c>
      <c r="N26" s="437">
        <v>0</v>
      </c>
      <c r="O26" s="437">
        <v>0</v>
      </c>
    </row>
    <row r="27" spans="2:16" x14ac:dyDescent="0.3">
      <c r="B27" s="1313"/>
      <c r="C27" s="620" t="s">
        <v>1248</v>
      </c>
      <c r="D27" s="437">
        <v>2</v>
      </c>
      <c r="E27" s="437">
        <v>1</v>
      </c>
      <c r="F27" s="757">
        <v>0.12959999999999999</v>
      </c>
      <c r="G27" s="437">
        <v>3</v>
      </c>
      <c r="H27" s="757">
        <v>1.1000000000000001E-3</v>
      </c>
      <c r="I27" s="437">
        <v>8</v>
      </c>
      <c r="J27" s="849">
        <v>0.14549999999999999</v>
      </c>
      <c r="K27" s="834">
        <v>2.5</v>
      </c>
      <c r="L27" s="437">
        <v>0</v>
      </c>
      <c r="M27" s="761">
        <v>0.10897951465671846</v>
      </c>
      <c r="N27" s="437">
        <v>0</v>
      </c>
      <c r="O27" s="437">
        <v>0</v>
      </c>
      <c r="P27" s="568"/>
    </row>
    <row r="28" spans="2:16" x14ac:dyDescent="0.3">
      <c r="B28" s="1313"/>
      <c r="C28" s="202" t="s">
        <v>1249</v>
      </c>
      <c r="D28" s="437">
        <v>0</v>
      </c>
      <c r="E28" s="437">
        <v>1</v>
      </c>
      <c r="F28" s="757">
        <v>0.33210000000000001</v>
      </c>
      <c r="G28" s="437">
        <v>0</v>
      </c>
      <c r="H28" s="757">
        <v>2.0999999999999999E-3</v>
      </c>
      <c r="I28" s="437">
        <v>5</v>
      </c>
      <c r="J28" s="849">
        <v>0.28960000000000002</v>
      </c>
      <c r="K28" s="834">
        <v>2.3559999999999999</v>
      </c>
      <c r="L28" s="437">
        <v>0</v>
      </c>
      <c r="M28" s="761">
        <v>0.29854829929944321</v>
      </c>
      <c r="N28" s="437">
        <v>0</v>
      </c>
      <c r="O28" s="437">
        <v>0</v>
      </c>
      <c r="P28" s="568"/>
    </row>
    <row r="29" spans="2:16" x14ac:dyDescent="0.3">
      <c r="B29" s="1313"/>
      <c r="C29" s="202" t="s">
        <v>1250</v>
      </c>
      <c r="D29" s="437">
        <v>2</v>
      </c>
      <c r="E29" s="437">
        <v>1</v>
      </c>
      <c r="F29" s="757">
        <v>0.1285</v>
      </c>
      <c r="G29" s="437">
        <v>2</v>
      </c>
      <c r="H29" s="757">
        <v>3.5999999999999999E-3</v>
      </c>
      <c r="I29" s="437">
        <v>13</v>
      </c>
      <c r="J29" s="849">
        <v>0.17369999999999999</v>
      </c>
      <c r="K29" s="834">
        <v>2.4940000000000002</v>
      </c>
      <c r="L29" s="437">
        <v>1</v>
      </c>
      <c r="M29" s="761">
        <v>0.24523761705409172</v>
      </c>
      <c r="N29" s="437">
        <v>0</v>
      </c>
      <c r="O29" s="437">
        <v>0</v>
      </c>
      <c r="P29" s="568"/>
    </row>
    <row r="30" spans="2:16" x14ac:dyDescent="0.3">
      <c r="B30" s="1313"/>
      <c r="C30" s="202" t="s">
        <v>1251</v>
      </c>
      <c r="D30" s="437">
        <v>2</v>
      </c>
      <c r="E30" s="437">
        <v>2</v>
      </c>
      <c r="F30" s="757">
        <v>0.12740000000000001</v>
      </c>
      <c r="G30" s="437">
        <v>2</v>
      </c>
      <c r="H30" s="757">
        <v>6.2000000000000006E-3</v>
      </c>
      <c r="I30" s="437">
        <v>24</v>
      </c>
      <c r="J30" s="849">
        <v>0.15909999999999999</v>
      </c>
      <c r="K30" s="834">
        <v>2.4910000000000001</v>
      </c>
      <c r="L30" s="437">
        <v>1</v>
      </c>
      <c r="M30" s="761">
        <v>0.28491556546823632</v>
      </c>
      <c r="N30" s="437">
        <v>0</v>
      </c>
      <c r="O30" s="437">
        <v>0</v>
      </c>
      <c r="P30" s="568"/>
    </row>
    <row r="31" spans="2:16" x14ac:dyDescent="0.3">
      <c r="B31" s="1313"/>
      <c r="C31" s="202" t="s">
        <v>1252</v>
      </c>
      <c r="D31" s="437">
        <v>26</v>
      </c>
      <c r="E31" s="437">
        <v>15</v>
      </c>
      <c r="F31" s="757">
        <v>0.1232</v>
      </c>
      <c r="G31" s="437">
        <v>28</v>
      </c>
      <c r="H31" s="757">
        <v>1.2899999999999998E-2</v>
      </c>
      <c r="I31" s="437">
        <v>241</v>
      </c>
      <c r="J31" s="849">
        <v>0.22100000000000003</v>
      </c>
      <c r="K31" s="834">
        <v>2.4220000000000002</v>
      </c>
      <c r="L31" s="437">
        <v>14</v>
      </c>
      <c r="M31" s="761">
        <v>0.51275275716087509</v>
      </c>
      <c r="N31" s="437">
        <v>0</v>
      </c>
      <c r="O31" s="437">
        <v>0</v>
      </c>
      <c r="P31" s="568"/>
    </row>
    <row r="32" spans="2:16" x14ac:dyDescent="0.3">
      <c r="B32" s="1313"/>
      <c r="C32" s="620" t="s">
        <v>1253</v>
      </c>
      <c r="D32" s="437">
        <v>20</v>
      </c>
      <c r="E32" s="437">
        <v>9</v>
      </c>
      <c r="F32" s="757">
        <v>0.123</v>
      </c>
      <c r="G32" s="437">
        <v>21</v>
      </c>
      <c r="H32" s="757">
        <v>1.09E-2</v>
      </c>
      <c r="I32" s="437">
        <v>106</v>
      </c>
      <c r="J32" s="849">
        <v>0.2137</v>
      </c>
      <c r="K32" s="834">
        <v>2.407</v>
      </c>
      <c r="L32" s="437">
        <v>10</v>
      </c>
      <c r="M32" s="761">
        <v>0.46910260576350465</v>
      </c>
      <c r="N32" s="437">
        <v>0</v>
      </c>
      <c r="O32" s="437">
        <v>0</v>
      </c>
      <c r="P32" s="568"/>
    </row>
    <row r="33" spans="2:16" x14ac:dyDescent="0.3">
      <c r="B33" s="1313"/>
      <c r="C33" s="620" t="s">
        <v>1254</v>
      </c>
      <c r="D33" s="437">
        <v>6</v>
      </c>
      <c r="E33" s="437">
        <v>6</v>
      </c>
      <c r="F33" s="757">
        <v>0.1236</v>
      </c>
      <c r="G33" s="437">
        <v>7</v>
      </c>
      <c r="H33" s="757">
        <v>1.9E-2</v>
      </c>
      <c r="I33" s="437">
        <v>135</v>
      </c>
      <c r="J33" s="849">
        <v>0.24329999999999999</v>
      </c>
      <c r="K33" s="834">
        <v>2.4660000000000002</v>
      </c>
      <c r="L33" s="437">
        <v>4</v>
      </c>
      <c r="M33" s="761">
        <v>0.64515383168826979</v>
      </c>
      <c r="N33" s="437">
        <v>0</v>
      </c>
      <c r="O33" s="437">
        <v>0</v>
      </c>
      <c r="P33" s="568"/>
    </row>
    <row r="34" spans="2:16" x14ac:dyDescent="0.3">
      <c r="B34" s="1313"/>
      <c r="C34" s="202" t="s">
        <v>1255</v>
      </c>
      <c r="D34" s="437">
        <v>2</v>
      </c>
      <c r="E34" s="437">
        <v>2</v>
      </c>
      <c r="F34" s="757">
        <v>0.123</v>
      </c>
      <c r="G34" s="437">
        <v>2</v>
      </c>
      <c r="H34" s="757">
        <v>3.7999999999999999E-2</v>
      </c>
      <c r="I34" s="437">
        <v>14</v>
      </c>
      <c r="J34" s="849">
        <v>0.22260000000000002</v>
      </c>
      <c r="K34" s="834">
        <v>2.5</v>
      </c>
      <c r="L34" s="437">
        <v>1</v>
      </c>
      <c r="M34" s="761">
        <v>0.71585362673610586</v>
      </c>
      <c r="N34" s="437">
        <v>0</v>
      </c>
      <c r="O34" s="437">
        <v>0</v>
      </c>
      <c r="P34" s="568"/>
    </row>
    <row r="35" spans="2:16" x14ac:dyDescent="0.3">
      <c r="B35" s="1313"/>
      <c r="C35" s="620" t="s">
        <v>1256</v>
      </c>
      <c r="D35" s="437">
        <v>1</v>
      </c>
      <c r="E35" s="437">
        <v>1</v>
      </c>
      <c r="F35" s="757">
        <v>0.123</v>
      </c>
      <c r="G35" s="437">
        <v>2</v>
      </c>
      <c r="H35" s="757">
        <v>3.3399999999999999E-2</v>
      </c>
      <c r="I35" s="437">
        <v>8</v>
      </c>
      <c r="J35" s="849">
        <v>0.22790000000000002</v>
      </c>
      <c r="K35" s="834">
        <v>2.5</v>
      </c>
      <c r="L35" s="437">
        <v>1</v>
      </c>
      <c r="M35" s="761">
        <v>0.71006566716218777</v>
      </c>
      <c r="N35" s="437">
        <v>0</v>
      </c>
      <c r="O35" s="437">
        <v>0</v>
      </c>
      <c r="P35" s="568"/>
    </row>
    <row r="36" spans="2:16" x14ac:dyDescent="0.3">
      <c r="B36" s="1313"/>
      <c r="C36" s="620" t="s">
        <v>1257</v>
      </c>
      <c r="D36" s="437">
        <v>0</v>
      </c>
      <c r="E36" s="437">
        <v>1</v>
      </c>
      <c r="F36" s="757">
        <v>0.123</v>
      </c>
      <c r="G36" s="437">
        <v>0</v>
      </c>
      <c r="H36" s="757">
        <v>5.9500000000000004E-2</v>
      </c>
      <c r="I36" s="437">
        <v>6</v>
      </c>
      <c r="J36" s="849">
        <v>0.19770000000000001</v>
      </c>
      <c r="K36" s="834">
        <v>2.5</v>
      </c>
      <c r="L36" s="437">
        <v>0</v>
      </c>
      <c r="M36" s="761">
        <v>0.74316341589675039</v>
      </c>
      <c r="N36" s="437">
        <v>0</v>
      </c>
      <c r="O36" s="437">
        <v>0</v>
      </c>
      <c r="P36" s="568"/>
    </row>
    <row r="37" spans="2:16" x14ac:dyDescent="0.3">
      <c r="B37" s="1313"/>
      <c r="C37" s="202" t="s">
        <v>1258</v>
      </c>
      <c r="D37" s="437">
        <v>0</v>
      </c>
      <c r="E37" s="437">
        <v>0</v>
      </c>
      <c r="F37" s="437">
        <v>0</v>
      </c>
      <c r="G37" s="437">
        <v>0</v>
      </c>
      <c r="H37" s="757">
        <v>0.1087</v>
      </c>
      <c r="I37" s="437">
        <v>23</v>
      </c>
      <c r="J37" s="849">
        <v>0.1052</v>
      </c>
      <c r="K37" s="834">
        <v>2.5</v>
      </c>
      <c r="L37" s="437">
        <v>0</v>
      </c>
      <c r="M37" s="761">
        <v>0.50009243384004942</v>
      </c>
      <c r="N37" s="437">
        <v>0</v>
      </c>
      <c r="O37" s="437">
        <v>0</v>
      </c>
      <c r="P37" s="568"/>
    </row>
    <row r="38" spans="2:16" x14ac:dyDescent="0.3">
      <c r="B38" s="1313"/>
      <c r="C38" s="620" t="s">
        <v>1259</v>
      </c>
      <c r="D38" s="437">
        <v>0</v>
      </c>
      <c r="E38" s="437">
        <v>0</v>
      </c>
      <c r="F38" s="437">
        <v>0</v>
      </c>
      <c r="G38" s="437">
        <v>0</v>
      </c>
      <c r="H38" s="757">
        <v>0.10239999999999999</v>
      </c>
      <c r="I38" s="437">
        <v>21</v>
      </c>
      <c r="J38" s="849">
        <v>9.5100000000000004E-2</v>
      </c>
      <c r="K38" s="834">
        <v>2.5</v>
      </c>
      <c r="L38" s="437">
        <v>0</v>
      </c>
      <c r="M38" s="761">
        <v>0.4366934826596422</v>
      </c>
      <c r="N38" s="437">
        <v>0</v>
      </c>
      <c r="O38" s="437">
        <v>0</v>
      </c>
      <c r="P38" s="568"/>
    </row>
    <row r="39" spans="2:16" x14ac:dyDescent="0.3">
      <c r="B39" s="1313"/>
      <c r="C39" s="620" t="s">
        <v>1260</v>
      </c>
      <c r="D39" s="437">
        <v>0</v>
      </c>
      <c r="E39" s="437">
        <v>0</v>
      </c>
      <c r="F39" s="437">
        <v>0</v>
      </c>
      <c r="G39" s="437">
        <v>0</v>
      </c>
      <c r="H39" s="437">
        <v>0</v>
      </c>
      <c r="I39" s="437">
        <v>0</v>
      </c>
      <c r="J39" s="437">
        <v>0</v>
      </c>
      <c r="K39" s="834">
        <v>0</v>
      </c>
      <c r="L39" s="437">
        <v>0</v>
      </c>
      <c r="M39" s="437">
        <v>0</v>
      </c>
      <c r="N39" s="437">
        <v>0</v>
      </c>
      <c r="O39" s="437">
        <v>0</v>
      </c>
      <c r="P39" s="568"/>
    </row>
    <row r="40" spans="2:16" x14ac:dyDescent="0.3">
      <c r="B40" s="1313"/>
      <c r="C40" s="620" t="s">
        <v>1261</v>
      </c>
      <c r="D40" s="437">
        <v>0</v>
      </c>
      <c r="E40" s="437">
        <v>0</v>
      </c>
      <c r="F40" s="437">
        <v>0</v>
      </c>
      <c r="G40" s="437">
        <v>0</v>
      </c>
      <c r="H40" s="757">
        <v>0.30680000000000002</v>
      </c>
      <c r="I40" s="437">
        <v>2</v>
      </c>
      <c r="J40" s="849">
        <v>0.42199999999999999</v>
      </c>
      <c r="K40" s="834">
        <v>2.5</v>
      </c>
      <c r="L40" s="437">
        <v>0</v>
      </c>
      <c r="M40" s="761">
        <v>2.4725119278283629</v>
      </c>
      <c r="N40" s="437">
        <v>0</v>
      </c>
      <c r="O40" s="437">
        <v>0</v>
      </c>
      <c r="P40" s="568"/>
    </row>
    <row r="41" spans="2:16" x14ac:dyDescent="0.3">
      <c r="B41" s="1313"/>
      <c r="C41" s="202" t="s">
        <v>1262</v>
      </c>
      <c r="D41" s="437">
        <v>0</v>
      </c>
      <c r="E41" s="437">
        <v>0</v>
      </c>
      <c r="F41" s="437">
        <v>0</v>
      </c>
      <c r="G41" s="437">
        <v>0</v>
      </c>
      <c r="H41" s="437">
        <v>0</v>
      </c>
      <c r="I41" s="437">
        <v>0</v>
      </c>
      <c r="J41" s="437">
        <v>0</v>
      </c>
      <c r="K41" s="834">
        <v>0</v>
      </c>
      <c r="L41" s="437">
        <v>0</v>
      </c>
      <c r="M41" s="437">
        <v>0</v>
      </c>
      <c r="N41" s="437">
        <v>0</v>
      </c>
      <c r="O41" s="437">
        <v>0</v>
      </c>
      <c r="P41" s="568"/>
    </row>
    <row r="42" spans="2:16" x14ac:dyDescent="0.3">
      <c r="B42" s="1314"/>
      <c r="C42" s="617" t="s">
        <v>1263</v>
      </c>
      <c r="D42" s="618">
        <v>37</v>
      </c>
      <c r="E42" s="618">
        <v>22</v>
      </c>
      <c r="F42" s="758">
        <v>0.12814502796669347</v>
      </c>
      <c r="G42" s="618">
        <v>39</v>
      </c>
      <c r="H42" s="758">
        <v>1.2444339615065799E-2</v>
      </c>
      <c r="I42" s="618">
        <v>337</v>
      </c>
      <c r="J42" s="758">
        <v>0.20996362694812809</v>
      </c>
      <c r="K42" s="835">
        <v>2.4424256194904386</v>
      </c>
      <c r="L42" s="618">
        <v>18</v>
      </c>
      <c r="M42" s="618">
        <v>0</v>
      </c>
      <c r="N42" s="618">
        <v>0</v>
      </c>
      <c r="O42" s="618">
        <v>0</v>
      </c>
      <c r="P42" s="568"/>
    </row>
    <row r="43" spans="2:16" x14ac:dyDescent="0.3">
      <c r="B43" s="1312" t="s">
        <v>1265</v>
      </c>
      <c r="C43" s="612" t="s">
        <v>1246</v>
      </c>
      <c r="D43" s="412">
        <v>109</v>
      </c>
      <c r="E43" s="613">
        <v>28</v>
      </c>
      <c r="F43" s="850">
        <v>0.1425233828057936</v>
      </c>
      <c r="G43" s="613">
        <v>112</v>
      </c>
      <c r="H43" s="850">
        <v>7.27E-4</v>
      </c>
      <c r="I43" s="613">
        <v>1887</v>
      </c>
      <c r="J43" s="850">
        <v>0.11661199999999999</v>
      </c>
      <c r="K43" s="613">
        <v>4.33</v>
      </c>
      <c r="L43" s="613">
        <v>2</v>
      </c>
      <c r="M43" s="760">
        <v>1.9421443894211229E-2</v>
      </c>
      <c r="N43" s="613">
        <v>0</v>
      </c>
      <c r="O43" s="613">
        <v>0</v>
      </c>
      <c r="P43" s="568"/>
    </row>
    <row r="44" spans="2:16" x14ac:dyDescent="0.3">
      <c r="B44" s="1313"/>
      <c r="C44" s="620" t="s">
        <v>1247</v>
      </c>
      <c r="D44" s="437">
        <v>65</v>
      </c>
      <c r="E44" s="437">
        <v>14</v>
      </c>
      <c r="F44" s="849">
        <v>0.15747055972952359</v>
      </c>
      <c r="G44" s="437">
        <v>67</v>
      </c>
      <c r="H44" s="849">
        <v>4.4700000000000002E-4</v>
      </c>
      <c r="I44" s="437">
        <v>1101</v>
      </c>
      <c r="J44" s="849">
        <v>0.112224</v>
      </c>
      <c r="K44" s="437">
        <v>4.3860000000000001</v>
      </c>
      <c r="L44" s="437">
        <v>1</v>
      </c>
      <c r="M44" s="761">
        <v>1.2521502171413772E-2</v>
      </c>
      <c r="N44" s="437">
        <v>0</v>
      </c>
      <c r="O44" s="437">
        <v>0</v>
      </c>
      <c r="P44" s="568"/>
    </row>
    <row r="45" spans="2:16" x14ac:dyDescent="0.3">
      <c r="B45" s="1313"/>
      <c r="C45" s="620" t="s">
        <v>1248</v>
      </c>
      <c r="D45" s="437">
        <v>44</v>
      </c>
      <c r="E45" s="437">
        <v>14</v>
      </c>
      <c r="F45" s="849">
        <v>0.12755084903377975</v>
      </c>
      <c r="G45" s="437">
        <v>45</v>
      </c>
      <c r="H45" s="849">
        <v>1.1410000000000001E-3</v>
      </c>
      <c r="I45" s="437">
        <v>786</v>
      </c>
      <c r="J45" s="849">
        <v>0.123085</v>
      </c>
      <c r="K45" s="437">
        <v>4.2469999999999999</v>
      </c>
      <c r="L45" s="437">
        <v>1</v>
      </c>
      <c r="M45" s="761">
        <v>2.9599517154632757E-2</v>
      </c>
      <c r="N45" s="437">
        <v>0</v>
      </c>
      <c r="O45" s="437">
        <v>0</v>
      </c>
      <c r="P45" s="568"/>
    </row>
    <row r="46" spans="2:16" x14ac:dyDescent="0.3">
      <c r="B46" s="1313"/>
      <c r="C46" s="202" t="s">
        <v>1249</v>
      </c>
      <c r="D46" s="437">
        <v>47</v>
      </c>
      <c r="E46" s="437">
        <v>13</v>
      </c>
      <c r="F46" s="849">
        <v>0.1348903445334888</v>
      </c>
      <c r="G46" s="437">
        <v>48</v>
      </c>
      <c r="H46" s="849">
        <v>2.0709999999999999E-3</v>
      </c>
      <c r="I46" s="437">
        <v>753</v>
      </c>
      <c r="J46" s="849">
        <v>0.11944399999999999</v>
      </c>
      <c r="K46" s="437">
        <v>4.3979999999999997</v>
      </c>
      <c r="L46" s="437">
        <v>2</v>
      </c>
      <c r="M46" s="761">
        <v>4.5348058306721672E-2</v>
      </c>
      <c r="N46" s="437">
        <v>0</v>
      </c>
      <c r="O46" s="437">
        <v>0</v>
      </c>
      <c r="P46" s="568"/>
    </row>
    <row r="47" spans="2:16" x14ac:dyDescent="0.3">
      <c r="B47" s="1313"/>
      <c r="C47" s="202" t="s">
        <v>1250</v>
      </c>
      <c r="D47" s="437">
        <v>46</v>
      </c>
      <c r="E47" s="437">
        <v>5</v>
      </c>
      <c r="F47" s="849">
        <v>0.14117431491430285</v>
      </c>
      <c r="G47" s="437">
        <v>47</v>
      </c>
      <c r="H47" s="849">
        <v>3.63E-3</v>
      </c>
      <c r="I47" s="437">
        <v>756</v>
      </c>
      <c r="J47" s="849">
        <v>0.117816</v>
      </c>
      <c r="K47" s="437">
        <v>4.4390000000000001</v>
      </c>
      <c r="L47" s="437">
        <v>3</v>
      </c>
      <c r="M47" s="761">
        <v>6.533801950294163E-2</v>
      </c>
      <c r="N47" s="437">
        <v>0</v>
      </c>
      <c r="O47" s="437">
        <v>0</v>
      </c>
      <c r="P47" s="568"/>
    </row>
    <row r="48" spans="2:16" x14ac:dyDescent="0.3">
      <c r="B48" s="1313"/>
      <c r="C48" s="202" t="s">
        <v>1251</v>
      </c>
      <c r="D48" s="437">
        <v>42</v>
      </c>
      <c r="E48" s="437">
        <v>5</v>
      </c>
      <c r="F48" s="849">
        <v>0.18542821901994008</v>
      </c>
      <c r="G48" s="437">
        <v>43</v>
      </c>
      <c r="H48" s="849">
        <v>6.2220000000000001E-3</v>
      </c>
      <c r="I48" s="437">
        <v>731</v>
      </c>
      <c r="J48" s="849">
        <v>0.116623</v>
      </c>
      <c r="K48" s="437">
        <v>4.1710000000000003</v>
      </c>
      <c r="L48" s="437">
        <v>4</v>
      </c>
      <c r="M48" s="761">
        <v>9.3740958601396807E-2</v>
      </c>
      <c r="N48" s="437">
        <v>0</v>
      </c>
      <c r="O48" s="437">
        <v>0</v>
      </c>
      <c r="P48" s="568"/>
    </row>
    <row r="49" spans="2:16" x14ac:dyDescent="0.3">
      <c r="B49" s="1313"/>
      <c r="C49" s="202" t="s">
        <v>1252</v>
      </c>
      <c r="D49" s="437">
        <v>67</v>
      </c>
      <c r="E49" s="437">
        <v>7</v>
      </c>
      <c r="F49" s="849">
        <v>0.27683139059538137</v>
      </c>
      <c r="G49" s="437">
        <v>68</v>
      </c>
      <c r="H49" s="849">
        <v>1.4354E-2</v>
      </c>
      <c r="I49" s="437">
        <v>1320</v>
      </c>
      <c r="J49" s="849">
        <v>0.115845</v>
      </c>
      <c r="K49" s="437">
        <v>3.9569999999999999</v>
      </c>
      <c r="L49" s="437">
        <v>11</v>
      </c>
      <c r="M49" s="761">
        <v>0.16274071288076883</v>
      </c>
      <c r="N49" s="437">
        <v>0</v>
      </c>
      <c r="O49" s="437">
        <v>0</v>
      </c>
      <c r="P49" s="568"/>
    </row>
    <row r="50" spans="2:16" x14ac:dyDescent="0.3">
      <c r="B50" s="1313"/>
      <c r="C50" s="620" t="s">
        <v>1253</v>
      </c>
      <c r="D50" s="437">
        <v>38</v>
      </c>
      <c r="E50" s="437">
        <v>5</v>
      </c>
      <c r="F50" s="849">
        <v>0.31083671705605248</v>
      </c>
      <c r="G50" s="437">
        <v>40</v>
      </c>
      <c r="H50" s="849">
        <v>1.0869E-2</v>
      </c>
      <c r="I50" s="437">
        <v>718</v>
      </c>
      <c r="J50" s="849">
        <v>0.11178399999999999</v>
      </c>
      <c r="K50" s="437">
        <v>4.0590000000000002</v>
      </c>
      <c r="L50" s="437">
        <v>5</v>
      </c>
      <c r="M50" s="761">
        <v>0.1322558094326971</v>
      </c>
      <c r="N50" s="437">
        <v>0</v>
      </c>
      <c r="O50" s="437">
        <v>0</v>
      </c>
      <c r="P50" s="568"/>
    </row>
    <row r="51" spans="2:16" x14ac:dyDescent="0.3">
      <c r="B51" s="1313"/>
      <c r="C51" s="620" t="s">
        <v>1254</v>
      </c>
      <c r="D51" s="437">
        <v>28</v>
      </c>
      <c r="E51" s="437">
        <v>2</v>
      </c>
      <c r="F51" s="849">
        <v>0.19821439878546573</v>
      </c>
      <c r="G51" s="437">
        <v>28</v>
      </c>
      <c r="H51" s="849">
        <v>1.9206000000000001E-2</v>
      </c>
      <c r="I51" s="437">
        <v>602</v>
      </c>
      <c r="J51" s="849">
        <v>0.12149799999999999</v>
      </c>
      <c r="K51" s="437">
        <v>3.8159999999999998</v>
      </c>
      <c r="L51" s="437">
        <v>6</v>
      </c>
      <c r="M51" s="761">
        <v>0.20518089184973656</v>
      </c>
      <c r="N51" s="437">
        <v>0</v>
      </c>
      <c r="O51" s="437">
        <v>0</v>
      </c>
      <c r="P51" s="568"/>
    </row>
    <row r="52" spans="2:16" x14ac:dyDescent="0.3">
      <c r="B52" s="1313"/>
      <c r="C52" s="202" t="s">
        <v>1255</v>
      </c>
      <c r="D52" s="437">
        <v>21</v>
      </c>
      <c r="E52" s="437">
        <v>1</v>
      </c>
      <c r="F52" s="849">
        <v>0.4169206722018356</v>
      </c>
      <c r="G52" s="437">
        <v>21</v>
      </c>
      <c r="H52" s="849">
        <v>3.9982999999999998E-2</v>
      </c>
      <c r="I52" s="437">
        <v>328</v>
      </c>
      <c r="J52" s="849">
        <v>0.14466399999999999</v>
      </c>
      <c r="K52" s="437">
        <v>3.694</v>
      </c>
      <c r="L52" s="437">
        <v>8</v>
      </c>
      <c r="M52" s="761">
        <v>0.37948608553834845</v>
      </c>
      <c r="N52" s="437">
        <v>0</v>
      </c>
      <c r="O52" s="437">
        <v>0</v>
      </c>
      <c r="P52" s="568"/>
    </row>
    <row r="53" spans="2:16" x14ac:dyDescent="0.3">
      <c r="B53" s="1313"/>
      <c r="C53" s="620" t="s">
        <v>1256</v>
      </c>
      <c r="D53" s="437">
        <v>16</v>
      </c>
      <c r="E53" s="437">
        <v>0</v>
      </c>
      <c r="F53" s="849">
        <v>0.30817423005054806</v>
      </c>
      <c r="G53" s="437">
        <v>16</v>
      </c>
      <c r="H53" s="849">
        <v>3.3847000000000002E-2</v>
      </c>
      <c r="I53" s="437">
        <v>244</v>
      </c>
      <c r="J53" s="849">
        <v>0.14890500000000001</v>
      </c>
      <c r="K53" s="437">
        <v>3.714</v>
      </c>
      <c r="L53" s="437">
        <v>6</v>
      </c>
      <c r="M53" s="761">
        <v>0.35941664241647675</v>
      </c>
      <c r="N53" s="437">
        <v>0</v>
      </c>
      <c r="O53" s="437">
        <v>0</v>
      </c>
      <c r="P53" s="568"/>
    </row>
    <row r="54" spans="2:16" x14ac:dyDescent="0.3">
      <c r="B54" s="1313"/>
      <c r="C54" s="620" t="s">
        <v>1257</v>
      </c>
      <c r="D54" s="437">
        <v>5</v>
      </c>
      <c r="E54" s="437">
        <v>0</v>
      </c>
      <c r="F54" s="849">
        <v>0.60518294618703128</v>
      </c>
      <c r="G54" s="437">
        <v>5</v>
      </c>
      <c r="H54" s="849">
        <v>5.9428000000000002E-2</v>
      </c>
      <c r="I54" s="437">
        <v>84</v>
      </c>
      <c r="J54" s="849">
        <v>0.13122600000000001</v>
      </c>
      <c r="K54" s="437">
        <v>3.6309999999999998</v>
      </c>
      <c r="L54" s="437">
        <v>2</v>
      </c>
      <c r="M54" s="761">
        <v>0.44307897635479948</v>
      </c>
      <c r="N54" s="437">
        <v>0</v>
      </c>
      <c r="O54" s="437">
        <v>0</v>
      </c>
      <c r="P54" s="568"/>
    </row>
    <row r="55" spans="2:16" x14ac:dyDescent="0.3">
      <c r="B55" s="1313"/>
      <c r="C55" s="202" t="s">
        <v>1258</v>
      </c>
      <c r="D55" s="437">
        <v>6</v>
      </c>
      <c r="E55" s="437">
        <v>0</v>
      </c>
      <c r="F55" s="849">
        <v>0.26566600871855017</v>
      </c>
      <c r="G55" s="437">
        <v>6</v>
      </c>
      <c r="H55" s="849">
        <v>0.18396799999999999</v>
      </c>
      <c r="I55" s="437">
        <v>108</v>
      </c>
      <c r="J55" s="849">
        <v>0.124166</v>
      </c>
      <c r="K55" s="437">
        <v>3.9089999999999998</v>
      </c>
      <c r="L55" s="437">
        <v>3</v>
      </c>
      <c r="M55" s="761">
        <v>0.55735055968154235</v>
      </c>
      <c r="N55" s="437">
        <v>0</v>
      </c>
      <c r="O55" s="437">
        <v>0</v>
      </c>
      <c r="P55" s="568"/>
    </row>
    <row r="56" spans="2:16" x14ac:dyDescent="0.3">
      <c r="B56" s="1313"/>
      <c r="C56" s="620" t="s">
        <v>1259</v>
      </c>
      <c r="D56" s="437">
        <v>5</v>
      </c>
      <c r="E56" s="437">
        <v>0</v>
      </c>
      <c r="F56" s="849">
        <v>0.26566600871855017</v>
      </c>
      <c r="G56" s="437">
        <v>5</v>
      </c>
      <c r="H56" s="849">
        <v>0.13872999999999999</v>
      </c>
      <c r="I56" s="437">
        <v>78</v>
      </c>
      <c r="J56" s="849">
        <v>0.120267</v>
      </c>
      <c r="K56" s="437">
        <v>4.085</v>
      </c>
      <c r="L56" s="437">
        <v>2</v>
      </c>
      <c r="M56" s="761">
        <v>0.52691022617325789</v>
      </c>
      <c r="N56" s="437">
        <v>0</v>
      </c>
      <c r="O56" s="437">
        <v>0</v>
      </c>
      <c r="P56" s="568"/>
    </row>
    <row r="57" spans="2:16" x14ac:dyDescent="0.3">
      <c r="B57" s="1313"/>
      <c r="C57" s="620" t="s">
        <v>1260</v>
      </c>
      <c r="D57" s="437">
        <v>0</v>
      </c>
      <c r="E57" s="437">
        <v>0</v>
      </c>
      <c r="F57" s="437">
        <v>0</v>
      </c>
      <c r="G57" s="437">
        <v>0</v>
      </c>
      <c r="H57" s="437">
        <v>0</v>
      </c>
      <c r="I57" s="437">
        <v>0</v>
      </c>
      <c r="J57" s="437">
        <v>0</v>
      </c>
      <c r="K57" s="437">
        <v>0</v>
      </c>
      <c r="L57" s="437">
        <v>0</v>
      </c>
      <c r="M57" s="437">
        <v>0</v>
      </c>
      <c r="N57" s="437">
        <v>0</v>
      </c>
      <c r="O57" s="437">
        <v>0</v>
      </c>
      <c r="P57" s="568"/>
    </row>
    <row r="58" spans="2:16" x14ac:dyDescent="0.3">
      <c r="B58" s="1313"/>
      <c r="C58" s="620" t="s">
        <v>1261</v>
      </c>
      <c r="D58" s="437">
        <v>2</v>
      </c>
      <c r="E58" s="437">
        <v>0</v>
      </c>
      <c r="F58" s="437">
        <v>0</v>
      </c>
      <c r="G58" s="437">
        <v>2</v>
      </c>
      <c r="H58" s="849">
        <v>0.30707899999999999</v>
      </c>
      <c r="I58" s="437">
        <v>30</v>
      </c>
      <c r="J58" s="849">
        <v>0.13477600000000001</v>
      </c>
      <c r="K58" s="437">
        <v>3.4289999999999998</v>
      </c>
      <c r="L58" s="437">
        <v>1</v>
      </c>
      <c r="M58" s="761">
        <v>0.64018956882110289</v>
      </c>
      <c r="N58" s="437">
        <v>0</v>
      </c>
      <c r="O58" s="437">
        <v>0</v>
      </c>
      <c r="P58" s="568"/>
    </row>
    <row r="59" spans="2:16" x14ac:dyDescent="0.3">
      <c r="B59" s="1313"/>
      <c r="C59" s="202" t="s">
        <v>1262</v>
      </c>
      <c r="D59" s="437">
        <v>10</v>
      </c>
      <c r="E59" s="437">
        <v>1</v>
      </c>
      <c r="F59" s="849">
        <v>0.44566625033305673</v>
      </c>
      <c r="G59" s="437">
        <v>9</v>
      </c>
      <c r="H59" s="849">
        <v>1</v>
      </c>
      <c r="I59" s="437">
        <v>156</v>
      </c>
      <c r="J59" s="849">
        <v>0.113645</v>
      </c>
      <c r="K59" s="437">
        <v>3.3730000000000002</v>
      </c>
      <c r="L59" s="437">
        <v>2</v>
      </c>
      <c r="M59" s="761">
        <v>0.22781131903935972</v>
      </c>
      <c r="N59" s="437">
        <v>1</v>
      </c>
      <c r="O59" s="437">
        <v>-1</v>
      </c>
      <c r="P59" s="568"/>
    </row>
    <row r="60" spans="2:16" x14ac:dyDescent="0.3">
      <c r="B60" s="1314"/>
      <c r="C60" s="617" t="s">
        <v>1263</v>
      </c>
      <c r="D60" s="618">
        <v>348</v>
      </c>
      <c r="E60" s="618">
        <v>60</v>
      </c>
      <c r="F60" s="758">
        <v>0.19471148514891087</v>
      </c>
      <c r="G60" s="618">
        <v>355</v>
      </c>
      <c r="H60" s="758">
        <v>3.4499526856204318E-2</v>
      </c>
      <c r="I60" s="618">
        <v>6039</v>
      </c>
      <c r="J60" s="758">
        <v>0.11856638464235128</v>
      </c>
      <c r="K60" s="618">
        <v>4.2029222794129506</v>
      </c>
      <c r="L60" s="618">
        <v>36</v>
      </c>
      <c r="M60" s="618">
        <v>0</v>
      </c>
      <c r="N60" s="618">
        <v>1</v>
      </c>
      <c r="O60" s="618">
        <v>-1</v>
      </c>
      <c r="P60" s="568"/>
    </row>
    <row r="61" spans="2:16" x14ac:dyDescent="0.3">
      <c r="B61" s="1312" t="s">
        <v>1266</v>
      </c>
      <c r="C61" s="612" t="s">
        <v>1246</v>
      </c>
      <c r="D61" s="412">
        <v>1093</v>
      </c>
      <c r="E61" s="613">
        <v>1</v>
      </c>
      <c r="F61" s="756">
        <v>0.83707604994478158</v>
      </c>
      <c r="G61" s="613">
        <v>1093</v>
      </c>
      <c r="H61" s="756">
        <v>7.5799999999999999E-4</v>
      </c>
      <c r="I61" s="613">
        <v>15205</v>
      </c>
      <c r="J61" s="850">
        <v>0.14752499999999999</v>
      </c>
      <c r="K61" s="613">
        <v>4.4909999999999997</v>
      </c>
      <c r="L61" s="613">
        <v>33</v>
      </c>
      <c r="M61" s="760">
        <v>2.97996648721436E-2</v>
      </c>
      <c r="N61" s="613">
        <v>0</v>
      </c>
      <c r="O61" s="613">
        <v>0</v>
      </c>
      <c r="P61" s="568"/>
    </row>
    <row r="62" spans="2:16" x14ac:dyDescent="0.3">
      <c r="B62" s="1313"/>
      <c r="C62" s="620" t="s">
        <v>1247</v>
      </c>
      <c r="D62" s="437">
        <v>607</v>
      </c>
      <c r="E62" s="437">
        <v>1</v>
      </c>
      <c r="F62" s="757">
        <v>0.79672211905333357</v>
      </c>
      <c r="G62" s="437">
        <v>608</v>
      </c>
      <c r="H62" s="757">
        <v>4.5199999999999998E-4</v>
      </c>
      <c r="I62" s="437">
        <v>9104</v>
      </c>
      <c r="J62" s="849">
        <v>0.14225199999999999</v>
      </c>
      <c r="K62" s="437">
        <v>4.4630000000000001</v>
      </c>
      <c r="L62" s="437">
        <v>12</v>
      </c>
      <c r="M62" s="761">
        <v>1.9309499588934496E-2</v>
      </c>
      <c r="N62" s="437">
        <v>0</v>
      </c>
      <c r="O62" s="437">
        <v>0</v>
      </c>
      <c r="P62" s="568"/>
    </row>
    <row r="63" spans="2:16" x14ac:dyDescent="0.3">
      <c r="B63" s="1313"/>
      <c r="C63" s="620" t="s">
        <v>1248</v>
      </c>
      <c r="D63" s="437">
        <v>486</v>
      </c>
      <c r="E63" s="437">
        <v>0</v>
      </c>
      <c r="F63" s="757">
        <v>0.97283795749704838</v>
      </c>
      <c r="G63" s="437">
        <v>486</v>
      </c>
      <c r="H63" s="757">
        <v>1.14E-3</v>
      </c>
      <c r="I63" s="437">
        <v>6101</v>
      </c>
      <c r="J63" s="849">
        <v>0.154116</v>
      </c>
      <c r="K63" s="437">
        <v>4.5259999999999998</v>
      </c>
      <c r="L63" s="437">
        <v>21</v>
      </c>
      <c r="M63" s="761">
        <v>4.2913533155082874E-2</v>
      </c>
      <c r="N63" s="437">
        <v>0</v>
      </c>
      <c r="O63" s="437">
        <v>0</v>
      </c>
      <c r="P63" s="568"/>
    </row>
    <row r="64" spans="2:16" x14ac:dyDescent="0.3">
      <c r="B64" s="1313"/>
      <c r="C64" s="202" t="s">
        <v>1249</v>
      </c>
      <c r="D64" s="437">
        <v>597</v>
      </c>
      <c r="E64" s="437">
        <v>1</v>
      </c>
      <c r="F64" s="757">
        <v>0.99440537529413264</v>
      </c>
      <c r="G64" s="437">
        <v>598</v>
      </c>
      <c r="H64" s="757">
        <v>2.0699999999999998E-3</v>
      </c>
      <c r="I64" s="437">
        <v>6522</v>
      </c>
      <c r="J64" s="849">
        <v>0.15934300000000001</v>
      </c>
      <c r="K64" s="437">
        <v>4.6470000000000002</v>
      </c>
      <c r="L64" s="437">
        <v>42</v>
      </c>
      <c r="M64" s="761">
        <v>6.9612151759505012E-2</v>
      </c>
      <c r="N64" s="437">
        <v>0</v>
      </c>
      <c r="O64" s="437">
        <v>0</v>
      </c>
      <c r="P64" s="568"/>
    </row>
    <row r="65" spans="2:16" x14ac:dyDescent="0.3">
      <c r="B65" s="1313"/>
      <c r="C65" s="202" t="s">
        <v>1250</v>
      </c>
      <c r="D65" s="437">
        <v>670</v>
      </c>
      <c r="E65" s="437">
        <v>1</v>
      </c>
      <c r="F65" s="757">
        <v>0.98021612631679156</v>
      </c>
      <c r="G65" s="437">
        <v>671</v>
      </c>
      <c r="H65" s="757">
        <v>3.63E-3</v>
      </c>
      <c r="I65" s="437">
        <v>7954</v>
      </c>
      <c r="J65" s="849">
        <v>0.15860399999999999</v>
      </c>
      <c r="K65" s="437">
        <v>4.6100000000000003</v>
      </c>
      <c r="L65" s="437">
        <v>70</v>
      </c>
      <c r="M65" s="761">
        <v>0.10431357425952095</v>
      </c>
      <c r="N65" s="437">
        <v>0</v>
      </c>
      <c r="O65" s="437">
        <v>0</v>
      </c>
      <c r="P65" s="568"/>
    </row>
    <row r="66" spans="2:16" x14ac:dyDescent="0.3">
      <c r="B66" s="1313"/>
      <c r="C66" s="202" t="s">
        <v>1251</v>
      </c>
      <c r="D66" s="437">
        <v>1660</v>
      </c>
      <c r="E66" s="437">
        <v>2</v>
      </c>
      <c r="F66" s="757">
        <v>0.99921777779817622</v>
      </c>
      <c r="G66" s="437">
        <v>1661</v>
      </c>
      <c r="H66" s="757">
        <v>6.241E-3</v>
      </c>
      <c r="I66" s="437">
        <v>18303</v>
      </c>
      <c r="J66" s="849">
        <v>0.158832</v>
      </c>
      <c r="K66" s="437">
        <v>4.6029999999999998</v>
      </c>
      <c r="L66" s="437">
        <v>255</v>
      </c>
      <c r="M66" s="761">
        <v>0.15320848610493928</v>
      </c>
      <c r="N66" s="437">
        <v>2</v>
      </c>
      <c r="O66" s="437">
        <v>-1</v>
      </c>
      <c r="P66" s="568"/>
    </row>
    <row r="67" spans="2:16" x14ac:dyDescent="0.3">
      <c r="B67" s="1313"/>
      <c r="C67" s="202" t="s">
        <v>1252</v>
      </c>
      <c r="D67" s="437">
        <v>2926</v>
      </c>
      <c r="E67" s="437">
        <v>3</v>
      </c>
      <c r="F67" s="757">
        <v>0.99969082518137686</v>
      </c>
      <c r="G67" s="437">
        <v>2929</v>
      </c>
      <c r="H67" s="757">
        <v>1.1469999999999999E-2</v>
      </c>
      <c r="I67" s="437">
        <v>20046</v>
      </c>
      <c r="J67" s="849">
        <v>0.17688200000000001</v>
      </c>
      <c r="K67" s="437">
        <v>4.6449999999999996</v>
      </c>
      <c r="L67" s="437">
        <v>749</v>
      </c>
      <c r="M67" s="761">
        <v>0.25563592953407221</v>
      </c>
      <c r="N67" s="437">
        <v>6</v>
      </c>
      <c r="O67" s="437">
        <v>-5</v>
      </c>
      <c r="P67" s="568"/>
    </row>
    <row r="68" spans="2:16" x14ac:dyDescent="0.3">
      <c r="B68" s="1313"/>
      <c r="C68" s="620" t="s">
        <v>1253</v>
      </c>
      <c r="D68" s="437">
        <v>2736</v>
      </c>
      <c r="E68" s="437">
        <v>2</v>
      </c>
      <c r="F68" s="757">
        <v>1</v>
      </c>
      <c r="G68" s="437">
        <v>2738</v>
      </c>
      <c r="H68" s="757">
        <v>1.0936E-2</v>
      </c>
      <c r="I68" s="437">
        <v>18274</v>
      </c>
      <c r="J68" s="849">
        <v>0.17802100000000001</v>
      </c>
      <c r="K68" s="437">
        <v>4.6500000000000004</v>
      </c>
      <c r="L68" s="437">
        <v>687</v>
      </c>
      <c r="M68" s="761">
        <v>0.25088737306973524</v>
      </c>
      <c r="N68" s="437">
        <v>5</v>
      </c>
      <c r="O68" s="437">
        <v>-3</v>
      </c>
      <c r="P68" s="568"/>
    </row>
    <row r="69" spans="2:16" x14ac:dyDescent="0.3">
      <c r="B69" s="1313"/>
      <c r="C69" s="620" t="s">
        <v>1254</v>
      </c>
      <c r="D69" s="437">
        <v>191</v>
      </c>
      <c r="E69" s="437">
        <v>0</v>
      </c>
      <c r="F69" s="757">
        <v>0.9978790780338056</v>
      </c>
      <c r="G69" s="437">
        <v>191</v>
      </c>
      <c r="H69" s="757">
        <v>1.9130000000000001E-2</v>
      </c>
      <c r="I69" s="437">
        <v>1772</v>
      </c>
      <c r="J69" s="849">
        <v>0.16055900000000001</v>
      </c>
      <c r="K69" s="437">
        <v>4.569</v>
      </c>
      <c r="L69" s="437">
        <v>62</v>
      </c>
      <c r="M69" s="761">
        <v>0.32368727253702312</v>
      </c>
      <c r="N69" s="437">
        <v>1</v>
      </c>
      <c r="O69" s="437">
        <v>-1</v>
      </c>
      <c r="P69" s="568"/>
    </row>
    <row r="70" spans="2:16" x14ac:dyDescent="0.3">
      <c r="B70" s="1313"/>
      <c r="C70" s="202" t="s">
        <v>1255</v>
      </c>
      <c r="D70" s="437">
        <v>140</v>
      </c>
      <c r="E70" s="437">
        <v>0</v>
      </c>
      <c r="F70" s="757">
        <v>1</v>
      </c>
      <c r="G70" s="437">
        <v>140</v>
      </c>
      <c r="H70" s="757">
        <v>4.7058999999999997E-2</v>
      </c>
      <c r="I70" s="437">
        <v>1152</v>
      </c>
      <c r="J70" s="849">
        <v>0.17737900000000001</v>
      </c>
      <c r="K70" s="437">
        <v>4.6470000000000002</v>
      </c>
      <c r="L70" s="437">
        <v>83</v>
      </c>
      <c r="M70" s="761">
        <v>0.5962849727361359</v>
      </c>
      <c r="N70" s="437">
        <v>1</v>
      </c>
      <c r="O70" s="437">
        <v>-2</v>
      </c>
      <c r="P70" s="568"/>
    </row>
    <row r="71" spans="2:16" x14ac:dyDescent="0.3">
      <c r="B71" s="1313"/>
      <c r="C71" s="620" t="s">
        <v>1256</v>
      </c>
      <c r="D71" s="437">
        <v>67</v>
      </c>
      <c r="E71" s="437">
        <v>0</v>
      </c>
      <c r="F71" s="757">
        <v>1</v>
      </c>
      <c r="G71" s="437">
        <v>67</v>
      </c>
      <c r="H71" s="757">
        <v>3.3627999999999998E-2</v>
      </c>
      <c r="I71" s="437">
        <v>616</v>
      </c>
      <c r="J71" s="849">
        <v>0.16698399999999999</v>
      </c>
      <c r="K71" s="437">
        <v>4.609</v>
      </c>
      <c r="L71" s="437">
        <v>31</v>
      </c>
      <c r="M71" s="761">
        <v>0.47010129889619262</v>
      </c>
      <c r="N71" s="437">
        <v>0</v>
      </c>
      <c r="O71" s="437">
        <v>-1</v>
      </c>
      <c r="P71" s="568"/>
    </row>
    <row r="72" spans="2:16" x14ac:dyDescent="0.3">
      <c r="B72" s="1313"/>
      <c r="C72" s="620" t="s">
        <v>1257</v>
      </c>
      <c r="D72" s="437">
        <v>73</v>
      </c>
      <c r="E72" s="437">
        <v>0</v>
      </c>
      <c r="F72" s="757">
        <v>1</v>
      </c>
      <c r="G72" s="437">
        <v>73</v>
      </c>
      <c r="H72" s="757">
        <v>5.9258999999999999E-2</v>
      </c>
      <c r="I72" s="437">
        <v>536</v>
      </c>
      <c r="J72" s="849">
        <v>0.18682199999999999</v>
      </c>
      <c r="K72" s="437">
        <v>4.6820000000000004</v>
      </c>
      <c r="L72" s="437">
        <v>52</v>
      </c>
      <c r="M72" s="761">
        <v>0.7109118525969923</v>
      </c>
      <c r="N72" s="437">
        <v>1</v>
      </c>
      <c r="O72" s="437">
        <v>-2</v>
      </c>
      <c r="P72" s="568"/>
    </row>
    <row r="73" spans="2:16" x14ac:dyDescent="0.3">
      <c r="B73" s="1313"/>
      <c r="C73" s="202" t="s">
        <v>1258</v>
      </c>
      <c r="D73" s="437">
        <v>63</v>
      </c>
      <c r="E73" s="437">
        <v>0</v>
      </c>
      <c r="F73" s="757">
        <v>1</v>
      </c>
      <c r="G73" s="437">
        <v>63</v>
      </c>
      <c r="H73" s="757">
        <v>0.266934</v>
      </c>
      <c r="I73" s="437">
        <v>747</v>
      </c>
      <c r="J73" s="849">
        <v>0.16495000000000001</v>
      </c>
      <c r="K73" s="437">
        <v>4.5540000000000003</v>
      </c>
      <c r="L73" s="437">
        <v>62</v>
      </c>
      <c r="M73" s="761">
        <v>0.97568644637374391</v>
      </c>
      <c r="N73" s="437">
        <v>3</v>
      </c>
      <c r="O73" s="437">
        <v>-4</v>
      </c>
      <c r="P73" s="568"/>
    </row>
    <row r="74" spans="2:16" x14ac:dyDescent="0.3">
      <c r="B74" s="1313"/>
      <c r="C74" s="620" t="s">
        <v>1259</v>
      </c>
      <c r="D74" s="437">
        <v>15</v>
      </c>
      <c r="E74" s="437">
        <v>0</v>
      </c>
      <c r="F74" s="757">
        <v>0</v>
      </c>
      <c r="G74" s="437">
        <v>15</v>
      </c>
      <c r="H74" s="757">
        <v>0.122186</v>
      </c>
      <c r="I74" s="437">
        <v>146</v>
      </c>
      <c r="J74" s="849">
        <v>0.16864299999999999</v>
      </c>
      <c r="K74" s="437">
        <v>4.6840000000000002</v>
      </c>
      <c r="L74" s="437">
        <v>13</v>
      </c>
      <c r="M74" s="761">
        <v>0.85762836607127946</v>
      </c>
      <c r="N74" s="437">
        <v>0</v>
      </c>
      <c r="O74" s="437">
        <v>0</v>
      </c>
      <c r="P74" s="568"/>
    </row>
    <row r="75" spans="2:16" x14ac:dyDescent="0.3">
      <c r="B75" s="1313"/>
      <c r="C75" s="620" t="s">
        <v>1260</v>
      </c>
      <c r="D75" s="437">
        <v>0</v>
      </c>
      <c r="E75" s="437">
        <v>0</v>
      </c>
      <c r="F75" s="757">
        <v>0</v>
      </c>
      <c r="G75" s="437">
        <v>0</v>
      </c>
      <c r="H75" s="757">
        <v>0</v>
      </c>
      <c r="I75" s="437">
        <v>0</v>
      </c>
      <c r="J75" s="849">
        <v>0</v>
      </c>
      <c r="K75" s="437">
        <v>0</v>
      </c>
      <c r="L75" s="437">
        <v>0</v>
      </c>
      <c r="M75" s="437">
        <v>0</v>
      </c>
      <c r="N75" s="437">
        <v>0</v>
      </c>
      <c r="O75" s="437">
        <v>0</v>
      </c>
      <c r="P75" s="568"/>
    </row>
    <row r="76" spans="2:16" x14ac:dyDescent="0.3">
      <c r="B76" s="1313"/>
      <c r="C76" s="620" t="s">
        <v>1261</v>
      </c>
      <c r="D76" s="437">
        <v>48</v>
      </c>
      <c r="E76" s="437">
        <v>0</v>
      </c>
      <c r="F76" s="757">
        <v>1</v>
      </c>
      <c r="G76" s="437">
        <v>48</v>
      </c>
      <c r="H76" s="757">
        <v>0.311641</v>
      </c>
      <c r="I76" s="437">
        <v>601</v>
      </c>
      <c r="J76" s="849">
        <v>0.16380900000000001</v>
      </c>
      <c r="K76" s="437">
        <v>4.5140000000000002</v>
      </c>
      <c r="L76" s="437">
        <v>49</v>
      </c>
      <c r="M76" s="761">
        <v>1.0121507125730029</v>
      </c>
      <c r="N76" s="437">
        <v>2</v>
      </c>
      <c r="O76" s="437">
        <v>-3</v>
      </c>
      <c r="P76" s="568"/>
    </row>
    <row r="77" spans="2:16" x14ac:dyDescent="0.3">
      <c r="B77" s="1313"/>
      <c r="C77" s="202" t="s">
        <v>1262</v>
      </c>
      <c r="D77" s="437">
        <v>63</v>
      </c>
      <c r="E77" s="437">
        <v>0</v>
      </c>
      <c r="F77" s="757">
        <v>0</v>
      </c>
      <c r="G77" s="437">
        <v>63</v>
      </c>
      <c r="H77" s="757">
        <v>1</v>
      </c>
      <c r="I77" s="437">
        <v>729</v>
      </c>
      <c r="J77" s="849">
        <v>0.20965</v>
      </c>
      <c r="K77" s="437">
        <v>3.6</v>
      </c>
      <c r="L77" s="437">
        <v>29</v>
      </c>
      <c r="M77" s="761">
        <v>0.45217515767877431</v>
      </c>
      <c r="N77" s="437">
        <v>11</v>
      </c>
      <c r="O77" s="437">
        <v>-9</v>
      </c>
      <c r="P77" s="568"/>
    </row>
    <row r="78" spans="2:16" x14ac:dyDescent="0.3">
      <c r="B78" s="1314"/>
      <c r="C78" s="617" t="s">
        <v>1263</v>
      </c>
      <c r="D78" s="618">
        <v>7212</v>
      </c>
      <c r="E78" s="618">
        <v>7</v>
      </c>
      <c r="F78" s="758">
        <v>0.96396847675822084</v>
      </c>
      <c r="G78" s="618">
        <v>7219</v>
      </c>
      <c r="H78" s="758">
        <v>1.8706199186488675E-2</v>
      </c>
      <c r="I78" s="618">
        <v>70658</v>
      </c>
      <c r="J78" s="758">
        <v>0.16532095519180967</v>
      </c>
      <c r="K78" s="618">
        <v>4.5990227557213919</v>
      </c>
      <c r="L78" s="618">
        <v>1321</v>
      </c>
      <c r="M78" s="618">
        <v>0</v>
      </c>
      <c r="N78" s="618">
        <v>23</v>
      </c>
      <c r="O78" s="618">
        <v>-21</v>
      </c>
      <c r="P78" s="568"/>
    </row>
    <row r="79" spans="2:16" x14ac:dyDescent="0.3">
      <c r="B79" s="1312" t="s">
        <v>1267</v>
      </c>
      <c r="C79" s="612" t="s">
        <v>1246</v>
      </c>
      <c r="D79" s="412">
        <v>7</v>
      </c>
      <c r="E79" s="613">
        <v>358</v>
      </c>
      <c r="F79" s="756">
        <v>0.39353550229766832</v>
      </c>
      <c r="G79" s="613">
        <v>147</v>
      </c>
      <c r="H79" s="756">
        <v>5.3399999999999997E-4</v>
      </c>
      <c r="I79" s="613">
        <v>96434</v>
      </c>
      <c r="J79" s="850">
        <v>0.38933200000000001</v>
      </c>
      <c r="K79" s="613">
        <v>1.002</v>
      </c>
      <c r="L79" s="613">
        <v>2</v>
      </c>
      <c r="M79" s="760">
        <v>1.4096726649204937E-2</v>
      </c>
      <c r="N79" s="613">
        <v>0</v>
      </c>
      <c r="O79" s="613">
        <v>0</v>
      </c>
      <c r="P79" s="568"/>
    </row>
    <row r="80" spans="2:16" x14ac:dyDescent="0.3">
      <c r="B80" s="1313"/>
      <c r="C80" s="620" t="s">
        <v>1247</v>
      </c>
      <c r="D80" s="437">
        <v>4</v>
      </c>
      <c r="E80" s="437">
        <v>280</v>
      </c>
      <c r="F80" s="757">
        <v>0.404508922243146</v>
      </c>
      <c r="G80" s="437">
        <v>117</v>
      </c>
      <c r="H80" s="757">
        <v>3.7800000000000003E-4</v>
      </c>
      <c r="I80" s="437">
        <v>72194</v>
      </c>
      <c r="J80" s="849">
        <v>0.39200800000000002</v>
      </c>
      <c r="K80" s="437">
        <v>1.002</v>
      </c>
      <c r="L80" s="437">
        <v>1</v>
      </c>
      <c r="M80" s="761">
        <v>1.0878733400435556E-2</v>
      </c>
      <c r="N80" s="437">
        <v>0</v>
      </c>
      <c r="O80" s="437">
        <v>0</v>
      </c>
      <c r="P80" s="568"/>
    </row>
    <row r="81" spans="2:16" x14ac:dyDescent="0.3">
      <c r="B81" s="1313"/>
      <c r="C81" s="620" t="s">
        <v>1248</v>
      </c>
      <c r="D81" s="437">
        <v>3</v>
      </c>
      <c r="E81" s="437">
        <v>78</v>
      </c>
      <c r="F81" s="757">
        <v>0.35393732484843049</v>
      </c>
      <c r="G81" s="437">
        <v>30</v>
      </c>
      <c r="H81" s="757">
        <v>1.139E-3</v>
      </c>
      <c r="I81" s="437">
        <v>24240</v>
      </c>
      <c r="J81" s="849">
        <v>0.37893900000000003</v>
      </c>
      <c r="K81" s="437">
        <v>1.0009999999999999</v>
      </c>
      <c r="L81" s="437">
        <v>1</v>
      </c>
      <c r="M81" s="761">
        <v>2.6597105356528882E-2</v>
      </c>
      <c r="N81" s="437">
        <v>0</v>
      </c>
      <c r="O81" s="437">
        <v>0</v>
      </c>
      <c r="P81" s="568"/>
    </row>
    <row r="82" spans="2:16" x14ac:dyDescent="0.3">
      <c r="B82" s="1313"/>
      <c r="C82" s="202" t="s">
        <v>1249</v>
      </c>
      <c r="D82" s="437">
        <v>3</v>
      </c>
      <c r="E82" s="437">
        <v>63</v>
      </c>
      <c r="F82" s="757">
        <v>0.30473699299351842</v>
      </c>
      <c r="G82" s="437">
        <v>23</v>
      </c>
      <c r="H82" s="757">
        <v>2.068E-3</v>
      </c>
      <c r="I82" s="437">
        <v>20422</v>
      </c>
      <c r="J82" s="849">
        <v>0.37414700000000001</v>
      </c>
      <c r="K82" s="437">
        <v>1</v>
      </c>
      <c r="L82" s="437">
        <v>1</v>
      </c>
      <c r="M82" s="761">
        <v>4.2548386493940132E-2</v>
      </c>
      <c r="N82" s="437">
        <v>0</v>
      </c>
      <c r="O82" s="437">
        <v>0</v>
      </c>
      <c r="P82" s="568"/>
    </row>
    <row r="83" spans="2:16" x14ac:dyDescent="0.3">
      <c r="B83" s="1313"/>
      <c r="C83" s="202" t="s">
        <v>1250</v>
      </c>
      <c r="D83" s="437">
        <v>7</v>
      </c>
      <c r="E83" s="437">
        <v>54</v>
      </c>
      <c r="F83" s="757">
        <v>0.20962358811989304</v>
      </c>
      <c r="G83" s="437">
        <v>18</v>
      </c>
      <c r="H83" s="757">
        <v>3.6240000000000001E-3</v>
      </c>
      <c r="I83" s="437">
        <v>18745</v>
      </c>
      <c r="J83" s="849">
        <v>0.36033399999999999</v>
      </c>
      <c r="K83" s="437">
        <v>1.0009999999999999</v>
      </c>
      <c r="L83" s="437">
        <v>1</v>
      </c>
      <c r="M83" s="761">
        <v>6.2881748553586553E-2</v>
      </c>
      <c r="N83" s="437">
        <v>0</v>
      </c>
      <c r="O83" s="437">
        <v>0</v>
      </c>
      <c r="P83" s="568"/>
    </row>
    <row r="84" spans="2:16" x14ac:dyDescent="0.3">
      <c r="B84" s="1313"/>
      <c r="C84" s="202" t="s">
        <v>1251</v>
      </c>
      <c r="D84" s="437">
        <v>10</v>
      </c>
      <c r="E84" s="437">
        <v>44</v>
      </c>
      <c r="F84" s="757">
        <v>0.1393754495312475</v>
      </c>
      <c r="G84" s="437">
        <v>16</v>
      </c>
      <c r="H84" s="757">
        <v>6.1960000000000001E-3</v>
      </c>
      <c r="I84" s="437">
        <v>17342</v>
      </c>
      <c r="J84" s="849">
        <v>0.35946400000000001</v>
      </c>
      <c r="K84" s="437">
        <v>1.0009999999999999</v>
      </c>
      <c r="L84" s="437">
        <v>1</v>
      </c>
      <c r="M84" s="761">
        <v>9.3617232077092383E-2</v>
      </c>
      <c r="N84" s="437">
        <v>0</v>
      </c>
      <c r="O84" s="437">
        <v>0</v>
      </c>
      <c r="P84" s="568"/>
    </row>
    <row r="85" spans="2:16" x14ac:dyDescent="0.3">
      <c r="B85" s="1313"/>
      <c r="C85" s="202" t="s">
        <v>1252</v>
      </c>
      <c r="D85" s="437">
        <v>23</v>
      </c>
      <c r="E85" s="437">
        <v>86</v>
      </c>
      <c r="F85" s="757">
        <v>0.14291489097869051</v>
      </c>
      <c r="G85" s="437">
        <v>35</v>
      </c>
      <c r="H85" s="757">
        <v>1.5677E-2</v>
      </c>
      <c r="I85" s="437">
        <v>29983</v>
      </c>
      <c r="J85" s="849">
        <v>0.37023600000000001</v>
      </c>
      <c r="K85" s="437">
        <v>1.0009999999999999</v>
      </c>
      <c r="L85" s="437">
        <v>7</v>
      </c>
      <c r="M85" s="761">
        <v>0.20019986666615763</v>
      </c>
      <c r="N85" s="437">
        <v>0</v>
      </c>
      <c r="O85" s="437">
        <v>0</v>
      </c>
      <c r="P85" s="568"/>
    </row>
    <row r="86" spans="2:16" x14ac:dyDescent="0.3">
      <c r="B86" s="1313"/>
      <c r="C86" s="620" t="s">
        <v>1253</v>
      </c>
      <c r="D86" s="437">
        <v>11</v>
      </c>
      <c r="E86" s="437">
        <v>20</v>
      </c>
      <c r="F86" s="757">
        <v>0.17639041820204981</v>
      </c>
      <c r="G86" s="437">
        <v>14</v>
      </c>
      <c r="H86" s="757">
        <v>1.0838E-2</v>
      </c>
      <c r="I86" s="437">
        <v>9747</v>
      </c>
      <c r="J86" s="849">
        <v>0.34071699999999999</v>
      </c>
      <c r="K86" s="437">
        <v>1.0009999999999999</v>
      </c>
      <c r="L86" s="437">
        <v>2</v>
      </c>
      <c r="M86" s="761">
        <v>0.1344117733362824</v>
      </c>
      <c r="N86" s="437">
        <v>0</v>
      </c>
      <c r="O86" s="437">
        <v>0</v>
      </c>
      <c r="P86" s="568"/>
    </row>
    <row r="87" spans="2:16" x14ac:dyDescent="0.3">
      <c r="B87" s="1313"/>
      <c r="C87" s="620" t="s">
        <v>1254</v>
      </c>
      <c r="D87" s="437">
        <v>12</v>
      </c>
      <c r="E87" s="437">
        <v>66</v>
      </c>
      <c r="F87" s="757">
        <v>0.13272607576035991</v>
      </c>
      <c r="G87" s="437">
        <v>21</v>
      </c>
      <c r="H87" s="757">
        <v>1.9004E-2</v>
      </c>
      <c r="I87" s="437">
        <v>20236</v>
      </c>
      <c r="J87" s="849">
        <v>0.39052799999999999</v>
      </c>
      <c r="K87" s="437">
        <v>1.002</v>
      </c>
      <c r="L87" s="437">
        <v>5</v>
      </c>
      <c r="M87" s="761">
        <v>0.24542653830218186</v>
      </c>
      <c r="N87" s="437">
        <v>0</v>
      </c>
      <c r="O87" s="437">
        <v>0</v>
      </c>
      <c r="P87" s="568"/>
    </row>
    <row r="88" spans="2:16" x14ac:dyDescent="0.3">
      <c r="B88" s="1313"/>
      <c r="C88" s="202" t="s">
        <v>1255</v>
      </c>
      <c r="D88" s="437">
        <v>9</v>
      </c>
      <c r="E88" s="437">
        <v>4</v>
      </c>
      <c r="F88" s="757">
        <v>0.23511565775025148</v>
      </c>
      <c r="G88" s="437">
        <v>10</v>
      </c>
      <c r="H88" s="757">
        <v>4.1231999999999998E-2</v>
      </c>
      <c r="I88" s="437">
        <v>4437</v>
      </c>
      <c r="J88" s="849">
        <v>0.32291199999999998</v>
      </c>
      <c r="K88" s="437">
        <v>1.0069999999999999</v>
      </c>
      <c r="L88" s="437">
        <v>3</v>
      </c>
      <c r="M88" s="761">
        <v>0.32260284066563277</v>
      </c>
      <c r="N88" s="437">
        <v>0</v>
      </c>
      <c r="O88" s="437">
        <v>0</v>
      </c>
      <c r="P88" s="568"/>
    </row>
    <row r="89" spans="2:16" x14ac:dyDescent="0.3">
      <c r="B89" s="1313"/>
      <c r="C89" s="620" t="s">
        <v>1256</v>
      </c>
      <c r="D89" s="437">
        <v>6</v>
      </c>
      <c r="E89" s="437">
        <v>3</v>
      </c>
      <c r="F89" s="757">
        <v>0.2422230275713721</v>
      </c>
      <c r="G89" s="437">
        <v>7</v>
      </c>
      <c r="H89" s="757">
        <v>3.3543000000000003E-2</v>
      </c>
      <c r="I89" s="437">
        <v>2728</v>
      </c>
      <c r="J89" s="849">
        <v>0.31922</v>
      </c>
      <c r="K89" s="437">
        <v>1.0029999999999999</v>
      </c>
      <c r="L89" s="437">
        <v>2</v>
      </c>
      <c r="M89" s="761">
        <v>0.27971799055004748</v>
      </c>
      <c r="N89" s="437">
        <v>0</v>
      </c>
      <c r="O89" s="437">
        <v>0</v>
      </c>
      <c r="P89" s="568"/>
    </row>
    <row r="90" spans="2:16" x14ac:dyDescent="0.3">
      <c r="B90" s="1313"/>
      <c r="C90" s="620" t="s">
        <v>1257</v>
      </c>
      <c r="D90" s="437">
        <v>3</v>
      </c>
      <c r="E90" s="437">
        <v>1</v>
      </c>
      <c r="F90" s="757">
        <v>0.21839205468582645</v>
      </c>
      <c r="G90" s="437">
        <v>3</v>
      </c>
      <c r="H90" s="757">
        <v>5.8739E-2</v>
      </c>
      <c r="I90" s="437">
        <v>1709</v>
      </c>
      <c r="J90" s="849">
        <v>0.331316</v>
      </c>
      <c r="K90" s="437">
        <v>1.0149999999999999</v>
      </c>
      <c r="L90" s="437">
        <v>1</v>
      </c>
      <c r="M90" s="761">
        <v>0.4202365866550718</v>
      </c>
      <c r="N90" s="437">
        <v>0</v>
      </c>
      <c r="O90" s="437">
        <v>0</v>
      </c>
      <c r="P90" s="568"/>
    </row>
    <row r="91" spans="2:16" x14ac:dyDescent="0.3">
      <c r="B91" s="1313"/>
      <c r="C91" s="202" t="s">
        <v>1258</v>
      </c>
      <c r="D91" s="437">
        <v>3</v>
      </c>
      <c r="E91" s="437">
        <v>2</v>
      </c>
      <c r="F91" s="757">
        <v>0.28034554130017181</v>
      </c>
      <c r="G91" s="437">
        <v>3</v>
      </c>
      <c r="H91" s="757">
        <v>0.201011</v>
      </c>
      <c r="I91" s="437">
        <v>2213</v>
      </c>
      <c r="J91" s="849">
        <v>0.33835599999999999</v>
      </c>
      <c r="K91" s="437">
        <v>1.044</v>
      </c>
      <c r="L91" s="437">
        <v>3</v>
      </c>
      <c r="M91" s="761">
        <v>0.80468774949572741</v>
      </c>
      <c r="N91" s="437">
        <v>0</v>
      </c>
      <c r="O91" s="437">
        <v>0</v>
      </c>
      <c r="P91" s="568"/>
    </row>
    <row r="92" spans="2:16" x14ac:dyDescent="0.3">
      <c r="B92" s="1313"/>
      <c r="C92" s="620" t="s">
        <v>1259</v>
      </c>
      <c r="D92" s="437">
        <v>2</v>
      </c>
      <c r="E92" s="437">
        <v>1</v>
      </c>
      <c r="F92" s="757">
        <v>0.20179354865980353</v>
      </c>
      <c r="G92" s="437">
        <v>2</v>
      </c>
      <c r="H92" s="757">
        <v>0.12424200000000001</v>
      </c>
      <c r="I92" s="437">
        <v>1075</v>
      </c>
      <c r="J92" s="849">
        <v>0.33791100000000002</v>
      </c>
      <c r="K92" s="437">
        <v>1.026</v>
      </c>
      <c r="L92" s="437">
        <v>1</v>
      </c>
      <c r="M92" s="761">
        <v>0.66534337524364762</v>
      </c>
      <c r="N92" s="437">
        <v>0</v>
      </c>
      <c r="O92" s="437">
        <v>0</v>
      </c>
      <c r="P92" s="568"/>
    </row>
    <row r="93" spans="2:16" x14ac:dyDescent="0.3">
      <c r="B93" s="1313"/>
      <c r="C93" s="620" t="s">
        <v>1260</v>
      </c>
      <c r="D93" s="437">
        <v>0</v>
      </c>
      <c r="E93" s="437">
        <v>0</v>
      </c>
      <c r="F93" s="437">
        <v>0</v>
      </c>
      <c r="G93" s="437">
        <v>0</v>
      </c>
      <c r="H93" s="437">
        <v>0</v>
      </c>
      <c r="I93" s="437">
        <v>0</v>
      </c>
      <c r="J93" s="437">
        <v>0</v>
      </c>
      <c r="K93" s="437">
        <v>0</v>
      </c>
      <c r="L93" s="437">
        <v>0</v>
      </c>
      <c r="M93" s="437">
        <v>0</v>
      </c>
      <c r="N93" s="437">
        <v>0</v>
      </c>
      <c r="O93" s="437">
        <v>0</v>
      </c>
      <c r="P93" s="568"/>
    </row>
    <row r="94" spans="2:16" x14ac:dyDescent="0.3">
      <c r="B94" s="1313"/>
      <c r="C94" s="620" t="s">
        <v>1261</v>
      </c>
      <c r="D94" s="437">
        <v>1</v>
      </c>
      <c r="E94" s="437">
        <v>1</v>
      </c>
      <c r="F94" s="757">
        <v>0.31838566746694319</v>
      </c>
      <c r="G94" s="437">
        <v>1</v>
      </c>
      <c r="H94" s="757">
        <v>0.30920700000000001</v>
      </c>
      <c r="I94" s="437">
        <v>1138</v>
      </c>
      <c r="J94" s="849">
        <v>0.33898400000000001</v>
      </c>
      <c r="K94" s="437">
        <v>1.07</v>
      </c>
      <c r="L94" s="437">
        <v>1</v>
      </c>
      <c r="M94" s="761">
        <v>1.0010783305736022</v>
      </c>
      <c r="N94" s="437">
        <v>0</v>
      </c>
      <c r="O94" s="437">
        <v>0</v>
      </c>
      <c r="P94" s="568"/>
    </row>
    <row r="95" spans="2:16" x14ac:dyDescent="0.3">
      <c r="B95" s="1313"/>
      <c r="C95" s="202" t="s">
        <v>1262</v>
      </c>
      <c r="D95" s="437">
        <v>1</v>
      </c>
      <c r="E95" s="437">
        <v>1</v>
      </c>
      <c r="F95" s="437">
        <v>0</v>
      </c>
      <c r="G95" s="437">
        <v>1</v>
      </c>
      <c r="H95" s="757">
        <v>1</v>
      </c>
      <c r="I95" s="437">
        <v>564</v>
      </c>
      <c r="J95" s="849">
        <v>0.12762899999999999</v>
      </c>
      <c r="K95" s="437">
        <v>1.032</v>
      </c>
      <c r="L95" s="437">
        <v>0</v>
      </c>
      <c r="M95" s="761">
        <v>0.32771712792742114</v>
      </c>
      <c r="N95" s="437">
        <v>0</v>
      </c>
      <c r="O95" s="437">
        <v>0</v>
      </c>
      <c r="P95" s="568"/>
    </row>
    <row r="96" spans="2:16" x14ac:dyDescent="0.3">
      <c r="B96" s="1314"/>
      <c r="C96" s="617" t="s">
        <v>1263</v>
      </c>
      <c r="D96" s="618">
        <v>62</v>
      </c>
      <c r="E96" s="618">
        <v>610</v>
      </c>
      <c r="F96" s="758">
        <v>0.30275334871832155</v>
      </c>
      <c r="G96" s="618">
        <v>253</v>
      </c>
      <c r="H96" s="758">
        <v>8.7789956582230762E-3</v>
      </c>
      <c r="I96" s="618">
        <v>190140</v>
      </c>
      <c r="J96" s="758">
        <v>0.37742659499084791</v>
      </c>
      <c r="K96" s="618">
        <v>1.0019374598646733</v>
      </c>
      <c r="L96" s="618">
        <v>19</v>
      </c>
      <c r="M96" s="618">
        <v>0</v>
      </c>
      <c r="N96" s="618">
        <v>1</v>
      </c>
      <c r="O96" s="618">
        <v>-1</v>
      </c>
      <c r="P96" s="568"/>
    </row>
    <row r="97" spans="2:16" x14ac:dyDescent="0.3">
      <c r="B97" s="1312" t="s">
        <v>1268</v>
      </c>
      <c r="C97" s="612" t="s">
        <v>1246</v>
      </c>
      <c r="D97" s="412">
        <v>46</v>
      </c>
      <c r="E97" s="613">
        <v>85</v>
      </c>
      <c r="F97" s="756">
        <v>0.14169603643044798</v>
      </c>
      <c r="G97" s="613">
        <v>53</v>
      </c>
      <c r="H97" s="756">
        <v>8.0400000000000003E-4</v>
      </c>
      <c r="I97" s="613">
        <v>3010</v>
      </c>
      <c r="J97" s="850">
        <v>0.35407899999999998</v>
      </c>
      <c r="K97" s="613">
        <v>3.3559999999999999</v>
      </c>
      <c r="L97" s="613">
        <v>3</v>
      </c>
      <c r="M97" s="760">
        <v>6.1763711114762566E-2</v>
      </c>
      <c r="N97" s="613">
        <v>0</v>
      </c>
      <c r="O97" s="613">
        <v>0</v>
      </c>
      <c r="P97" s="568"/>
    </row>
    <row r="98" spans="2:16" x14ac:dyDescent="0.3">
      <c r="B98" s="1313"/>
      <c r="C98" s="620" t="s">
        <v>1247</v>
      </c>
      <c r="D98" s="437">
        <v>24</v>
      </c>
      <c r="E98" s="437">
        <v>39</v>
      </c>
      <c r="F98" s="757">
        <v>0.14548158191799851</v>
      </c>
      <c r="G98" s="437">
        <v>28</v>
      </c>
      <c r="H98" s="757">
        <v>5.0299999999999997E-4</v>
      </c>
      <c r="I98" s="437">
        <v>1635</v>
      </c>
      <c r="J98" s="849">
        <v>0.36092099999999999</v>
      </c>
      <c r="K98" s="437">
        <v>3.569</v>
      </c>
      <c r="L98" s="437">
        <v>1</v>
      </c>
      <c r="M98" s="761">
        <v>4.540599830190744E-2</v>
      </c>
      <c r="N98" s="437">
        <v>0</v>
      </c>
      <c r="O98" s="437">
        <v>0</v>
      </c>
      <c r="P98" s="568"/>
    </row>
    <row r="99" spans="2:16" x14ac:dyDescent="0.3">
      <c r="B99" s="1313"/>
      <c r="C99" s="620" t="s">
        <v>1248</v>
      </c>
      <c r="D99" s="437">
        <v>22</v>
      </c>
      <c r="E99" s="437">
        <v>46</v>
      </c>
      <c r="F99" s="757">
        <v>0.13842444569639872</v>
      </c>
      <c r="G99" s="437">
        <v>25</v>
      </c>
      <c r="H99" s="757">
        <v>1.147E-3</v>
      </c>
      <c r="I99" s="437">
        <v>1375</v>
      </c>
      <c r="J99" s="849">
        <v>0.34630300000000003</v>
      </c>
      <c r="K99" s="437">
        <v>3.1139999999999999</v>
      </c>
      <c r="L99" s="437">
        <v>2</v>
      </c>
      <c r="M99" s="761">
        <v>8.0354664041196261E-2</v>
      </c>
      <c r="N99" s="437">
        <v>0</v>
      </c>
      <c r="O99" s="437">
        <v>0</v>
      </c>
      <c r="P99" s="568"/>
    </row>
    <row r="100" spans="2:16" x14ac:dyDescent="0.3">
      <c r="B100" s="1313"/>
      <c r="C100" s="202" t="s">
        <v>1249</v>
      </c>
      <c r="D100" s="437">
        <v>23</v>
      </c>
      <c r="E100" s="437">
        <v>40</v>
      </c>
      <c r="F100" s="757">
        <v>0.12110792088923647</v>
      </c>
      <c r="G100" s="437">
        <v>23</v>
      </c>
      <c r="H100" s="757">
        <v>2.085E-3</v>
      </c>
      <c r="I100" s="437">
        <v>1537</v>
      </c>
      <c r="J100" s="849">
        <v>0.34823700000000002</v>
      </c>
      <c r="K100" s="437">
        <v>3.19</v>
      </c>
      <c r="L100" s="437">
        <v>3</v>
      </c>
      <c r="M100" s="761">
        <v>0.1218835292192155</v>
      </c>
      <c r="N100" s="437">
        <v>0</v>
      </c>
      <c r="O100" s="437">
        <v>0</v>
      </c>
      <c r="P100" s="568"/>
    </row>
    <row r="101" spans="2:16" x14ac:dyDescent="0.3">
      <c r="B101" s="1313"/>
      <c r="C101" s="202" t="s">
        <v>1250</v>
      </c>
      <c r="D101" s="437">
        <v>24</v>
      </c>
      <c r="E101" s="437">
        <v>27</v>
      </c>
      <c r="F101" s="757">
        <v>0.11294983582509434</v>
      </c>
      <c r="G101" s="437">
        <v>24</v>
      </c>
      <c r="H101" s="757">
        <v>3.6570000000000001E-3</v>
      </c>
      <c r="I101" s="437">
        <v>1796</v>
      </c>
      <c r="J101" s="849">
        <v>0.35661399999999999</v>
      </c>
      <c r="K101" s="437">
        <v>3.1110000000000002</v>
      </c>
      <c r="L101" s="437">
        <v>4</v>
      </c>
      <c r="M101" s="761">
        <v>0.18473290196757489</v>
      </c>
      <c r="N101" s="437">
        <v>0</v>
      </c>
      <c r="O101" s="437">
        <v>0</v>
      </c>
      <c r="P101" s="568"/>
    </row>
    <row r="102" spans="2:16" x14ac:dyDescent="0.3">
      <c r="B102" s="1313"/>
      <c r="C102" s="202" t="s">
        <v>1251</v>
      </c>
      <c r="D102" s="437">
        <v>22</v>
      </c>
      <c r="E102" s="437">
        <v>14</v>
      </c>
      <c r="F102" s="757">
        <v>0.19157965936720051</v>
      </c>
      <c r="G102" s="437">
        <v>22</v>
      </c>
      <c r="H102" s="757">
        <v>6.2729999999999999E-3</v>
      </c>
      <c r="I102" s="437">
        <v>1127</v>
      </c>
      <c r="J102" s="849">
        <v>0.35375200000000001</v>
      </c>
      <c r="K102" s="437">
        <v>2.476</v>
      </c>
      <c r="L102" s="437">
        <v>5</v>
      </c>
      <c r="M102" s="761">
        <v>0.23737646619704217</v>
      </c>
      <c r="N102" s="437">
        <v>0</v>
      </c>
      <c r="O102" s="437">
        <v>0</v>
      </c>
      <c r="P102" s="568"/>
    </row>
    <row r="103" spans="2:16" x14ac:dyDescent="0.3">
      <c r="B103" s="1313"/>
      <c r="C103" s="202" t="s">
        <v>1252</v>
      </c>
      <c r="D103" s="437">
        <v>53</v>
      </c>
      <c r="E103" s="437">
        <v>27</v>
      </c>
      <c r="F103" s="757">
        <v>0.16359620720462698</v>
      </c>
      <c r="G103" s="437">
        <v>50</v>
      </c>
      <c r="H103" s="757">
        <v>1.49E-2</v>
      </c>
      <c r="I103" s="437">
        <v>2160</v>
      </c>
      <c r="J103" s="849">
        <v>0.36398000000000003</v>
      </c>
      <c r="K103" s="437">
        <v>2.3140000000000001</v>
      </c>
      <c r="L103" s="437">
        <v>18</v>
      </c>
      <c r="M103" s="761">
        <v>0.35502218623367449</v>
      </c>
      <c r="N103" s="437">
        <v>0</v>
      </c>
      <c r="O103" s="437">
        <v>0</v>
      </c>
      <c r="P103" s="568"/>
    </row>
    <row r="104" spans="2:16" x14ac:dyDescent="0.3">
      <c r="B104" s="1313"/>
      <c r="C104" s="620" t="s">
        <v>1253</v>
      </c>
      <c r="D104" s="437">
        <v>27</v>
      </c>
      <c r="E104" s="437">
        <v>18</v>
      </c>
      <c r="F104" s="757">
        <v>0.15555315849019211</v>
      </c>
      <c r="G104" s="437">
        <v>26</v>
      </c>
      <c r="H104" s="757">
        <v>1.095E-2</v>
      </c>
      <c r="I104" s="437">
        <v>1170</v>
      </c>
      <c r="J104" s="849">
        <v>0.35844500000000001</v>
      </c>
      <c r="K104" s="437">
        <v>2.5470000000000002</v>
      </c>
      <c r="L104" s="437">
        <v>9</v>
      </c>
      <c r="M104" s="761">
        <v>0.32113927275172227</v>
      </c>
      <c r="N104" s="437">
        <v>0</v>
      </c>
      <c r="O104" s="437">
        <v>0</v>
      </c>
      <c r="P104" s="568"/>
    </row>
    <row r="105" spans="2:16" x14ac:dyDescent="0.3">
      <c r="B105" s="1313"/>
      <c r="C105" s="620" t="s">
        <v>1254</v>
      </c>
      <c r="D105" s="437">
        <v>26</v>
      </c>
      <c r="E105" s="437">
        <v>9</v>
      </c>
      <c r="F105" s="757">
        <v>0.18034509037764895</v>
      </c>
      <c r="G105" s="437">
        <v>24</v>
      </c>
      <c r="H105" s="757">
        <v>1.9316E-2</v>
      </c>
      <c r="I105" s="437">
        <v>990</v>
      </c>
      <c r="J105" s="849">
        <v>0.37016700000000002</v>
      </c>
      <c r="K105" s="437">
        <v>2.0529999999999999</v>
      </c>
      <c r="L105" s="437">
        <v>9</v>
      </c>
      <c r="M105" s="761">
        <v>0.39290568659308006</v>
      </c>
      <c r="N105" s="437">
        <v>0</v>
      </c>
      <c r="O105" s="437">
        <v>0</v>
      </c>
      <c r="P105" s="568"/>
    </row>
    <row r="106" spans="2:16" x14ac:dyDescent="0.3">
      <c r="B106" s="1313"/>
      <c r="C106" s="202" t="s">
        <v>1255</v>
      </c>
      <c r="D106" s="437">
        <v>22</v>
      </c>
      <c r="E106" s="437">
        <v>7</v>
      </c>
      <c r="F106" s="757">
        <v>0.2422600509582408</v>
      </c>
      <c r="G106" s="437">
        <v>21</v>
      </c>
      <c r="H106" s="757">
        <v>4.1451000000000002E-2</v>
      </c>
      <c r="I106" s="437">
        <v>608</v>
      </c>
      <c r="J106" s="849">
        <v>0.40230399999999999</v>
      </c>
      <c r="K106" s="437">
        <v>2.5019999999999998</v>
      </c>
      <c r="L106" s="437">
        <v>10</v>
      </c>
      <c r="M106" s="761">
        <v>0.48572993786047308</v>
      </c>
      <c r="N106" s="437">
        <v>0</v>
      </c>
      <c r="O106" s="437">
        <v>0</v>
      </c>
      <c r="P106" s="568"/>
    </row>
    <row r="107" spans="2:16" x14ac:dyDescent="0.3">
      <c r="B107" s="1313"/>
      <c r="C107" s="620" t="s">
        <v>1256</v>
      </c>
      <c r="D107" s="437">
        <v>15</v>
      </c>
      <c r="E107" s="437">
        <v>5</v>
      </c>
      <c r="F107" s="757">
        <v>0.26196578857301306</v>
      </c>
      <c r="G107" s="437">
        <v>15</v>
      </c>
      <c r="H107" s="757">
        <v>3.3842999999999998E-2</v>
      </c>
      <c r="I107" s="437">
        <v>395</v>
      </c>
      <c r="J107" s="849">
        <v>0.405113</v>
      </c>
      <c r="K107" s="437">
        <v>2.448</v>
      </c>
      <c r="L107" s="437">
        <v>7</v>
      </c>
      <c r="M107" s="761">
        <v>0.48021736312924446</v>
      </c>
      <c r="N107" s="437">
        <v>0</v>
      </c>
      <c r="O107" s="437">
        <v>0</v>
      </c>
      <c r="P107" s="568"/>
    </row>
    <row r="108" spans="2:16" x14ac:dyDescent="0.3">
      <c r="B108" s="1313"/>
      <c r="C108" s="620" t="s">
        <v>1257</v>
      </c>
      <c r="D108" s="437">
        <v>6</v>
      </c>
      <c r="E108" s="437">
        <v>2</v>
      </c>
      <c r="F108" s="757">
        <v>0.19208457249322369</v>
      </c>
      <c r="G108" s="437">
        <v>6</v>
      </c>
      <c r="H108" s="757">
        <v>5.9831000000000002E-2</v>
      </c>
      <c r="I108" s="437">
        <v>213</v>
      </c>
      <c r="J108" s="849">
        <v>0.39551599999999998</v>
      </c>
      <c r="K108" s="437">
        <v>2.633</v>
      </c>
      <c r="L108" s="437">
        <v>3</v>
      </c>
      <c r="M108" s="761">
        <v>0.49904821702782182</v>
      </c>
      <c r="N108" s="437">
        <v>0</v>
      </c>
      <c r="O108" s="437">
        <v>0</v>
      </c>
      <c r="P108" s="568"/>
    </row>
    <row r="109" spans="2:16" x14ac:dyDescent="0.3">
      <c r="B109" s="1313"/>
      <c r="C109" s="202" t="s">
        <v>1258</v>
      </c>
      <c r="D109" s="437">
        <v>7</v>
      </c>
      <c r="E109" s="437">
        <v>1</v>
      </c>
      <c r="F109" s="757">
        <v>0.3586404315918208</v>
      </c>
      <c r="G109" s="437">
        <v>6</v>
      </c>
      <c r="H109" s="757">
        <v>0.19411700000000001</v>
      </c>
      <c r="I109" s="437">
        <v>151</v>
      </c>
      <c r="J109" s="849">
        <v>0.39090200000000003</v>
      </c>
      <c r="K109" s="437">
        <v>3.1469999999999998</v>
      </c>
      <c r="L109" s="437">
        <v>4</v>
      </c>
      <c r="M109" s="761">
        <v>0.65876712051623776</v>
      </c>
      <c r="N109" s="437">
        <v>0</v>
      </c>
      <c r="O109" s="437">
        <v>-1</v>
      </c>
      <c r="P109" s="568"/>
    </row>
    <row r="110" spans="2:16" x14ac:dyDescent="0.3">
      <c r="B110" s="1313"/>
      <c r="C110" s="620" t="s">
        <v>1259</v>
      </c>
      <c r="D110" s="437">
        <v>5</v>
      </c>
      <c r="E110" s="437">
        <v>1</v>
      </c>
      <c r="F110" s="757">
        <v>0.2302520234782589</v>
      </c>
      <c r="G110" s="437">
        <v>4</v>
      </c>
      <c r="H110" s="757">
        <v>0.12030299999999999</v>
      </c>
      <c r="I110" s="437">
        <v>112</v>
      </c>
      <c r="J110" s="849">
        <v>0.41508699999999998</v>
      </c>
      <c r="K110" s="437">
        <v>3.0830000000000002</v>
      </c>
      <c r="L110" s="437">
        <v>2</v>
      </c>
      <c r="M110" s="761">
        <v>0.6085588319713241</v>
      </c>
      <c r="N110" s="437">
        <v>0</v>
      </c>
      <c r="O110" s="437">
        <v>0</v>
      </c>
      <c r="P110" s="568"/>
    </row>
    <row r="111" spans="2:16" x14ac:dyDescent="0.3">
      <c r="B111" s="1313"/>
      <c r="C111" s="620" t="s">
        <v>1260</v>
      </c>
      <c r="D111" s="437">
        <v>0</v>
      </c>
      <c r="E111" s="437">
        <v>0</v>
      </c>
      <c r="F111" s="437">
        <v>0</v>
      </c>
      <c r="G111" s="437">
        <v>0</v>
      </c>
      <c r="H111" s="437">
        <v>0</v>
      </c>
      <c r="I111" s="437">
        <v>0</v>
      </c>
      <c r="J111" s="437">
        <v>0</v>
      </c>
      <c r="K111" s="437">
        <v>0</v>
      </c>
      <c r="L111" s="437">
        <v>0</v>
      </c>
      <c r="M111" s="437">
        <v>0</v>
      </c>
      <c r="N111" s="437">
        <v>0</v>
      </c>
      <c r="O111" s="437">
        <v>0</v>
      </c>
      <c r="P111" s="568"/>
    </row>
    <row r="112" spans="2:16" x14ac:dyDescent="0.3">
      <c r="B112" s="1313"/>
      <c r="C112" s="620" t="s">
        <v>1261</v>
      </c>
      <c r="D112" s="437">
        <v>2</v>
      </c>
      <c r="E112" s="437">
        <v>0</v>
      </c>
      <c r="F112" s="757">
        <v>0.89643627526724423</v>
      </c>
      <c r="G112" s="437">
        <v>2</v>
      </c>
      <c r="H112" s="757">
        <v>0.31327100000000002</v>
      </c>
      <c r="I112" s="437">
        <v>39</v>
      </c>
      <c r="J112" s="849">
        <v>0.35186000000000001</v>
      </c>
      <c r="K112" s="437">
        <v>3.25</v>
      </c>
      <c r="L112" s="437">
        <v>2</v>
      </c>
      <c r="M112" s="761">
        <v>0.73981616801419015</v>
      </c>
      <c r="N112" s="437">
        <v>0</v>
      </c>
      <c r="O112" s="437">
        <v>0</v>
      </c>
      <c r="P112" s="568"/>
    </row>
    <row r="113" spans="2:16" x14ac:dyDescent="0.3">
      <c r="B113" s="1313"/>
      <c r="C113" s="202" t="s">
        <v>1262</v>
      </c>
      <c r="D113" s="437">
        <v>14</v>
      </c>
      <c r="E113" s="437">
        <v>1</v>
      </c>
      <c r="F113" s="757">
        <v>0.35070383993571258</v>
      </c>
      <c r="G113" s="437">
        <v>14</v>
      </c>
      <c r="H113" s="757">
        <v>1</v>
      </c>
      <c r="I113" s="437">
        <v>229</v>
      </c>
      <c r="J113" s="849">
        <v>0.59619599999999995</v>
      </c>
      <c r="K113" s="437">
        <v>1.3089999999999999</v>
      </c>
      <c r="L113" s="437">
        <v>9</v>
      </c>
      <c r="M113" s="761">
        <v>0.67045478526788926</v>
      </c>
      <c r="N113" s="437">
        <v>8</v>
      </c>
      <c r="O113" s="437">
        <v>-11</v>
      </c>
      <c r="P113" s="568"/>
    </row>
    <row r="114" spans="2:16" x14ac:dyDescent="0.3">
      <c r="B114" s="1314"/>
      <c r="C114" s="617" t="s">
        <v>1263</v>
      </c>
      <c r="D114" s="618">
        <v>211</v>
      </c>
      <c r="E114" s="618">
        <v>201</v>
      </c>
      <c r="F114" s="758">
        <v>0.16239879158313855</v>
      </c>
      <c r="G114" s="618">
        <v>214</v>
      </c>
      <c r="H114" s="758">
        <v>4.770458217965582E-2</v>
      </c>
      <c r="I114" s="618">
        <v>10618</v>
      </c>
      <c r="J114" s="758">
        <v>0.36829779001639196</v>
      </c>
      <c r="K114" s="618">
        <v>2.8827943355303014</v>
      </c>
      <c r="L114" s="618">
        <v>57</v>
      </c>
      <c r="M114" s="618">
        <v>0</v>
      </c>
      <c r="N114" s="618">
        <v>9</v>
      </c>
      <c r="O114" s="618">
        <v>-12</v>
      </c>
      <c r="P114" s="568"/>
    </row>
    <row r="115" spans="2:16" x14ac:dyDescent="0.3">
      <c r="B115" s="1312" t="s">
        <v>1269</v>
      </c>
      <c r="C115" s="612" t="s">
        <v>1246</v>
      </c>
      <c r="D115" s="412">
        <v>259</v>
      </c>
      <c r="E115" s="613">
        <v>9</v>
      </c>
      <c r="F115" s="756">
        <v>0.75049999999999994</v>
      </c>
      <c r="G115" s="613">
        <v>266</v>
      </c>
      <c r="H115" s="756">
        <v>7.9999999999999993E-4</v>
      </c>
      <c r="I115" s="613">
        <v>6620</v>
      </c>
      <c r="J115" s="850">
        <v>0.31309999999999999</v>
      </c>
      <c r="K115" s="613">
        <v>4.391</v>
      </c>
      <c r="L115" s="613">
        <v>17</v>
      </c>
      <c r="M115" s="760">
        <v>6.4548020885967866E-2</v>
      </c>
      <c r="N115" s="613">
        <v>0</v>
      </c>
      <c r="O115" s="613">
        <v>0</v>
      </c>
      <c r="P115" s="568"/>
    </row>
    <row r="116" spans="2:16" x14ac:dyDescent="0.3">
      <c r="B116" s="1313"/>
      <c r="C116" s="620" t="s">
        <v>1247</v>
      </c>
      <c r="D116" s="437">
        <v>142</v>
      </c>
      <c r="E116" s="437">
        <v>6</v>
      </c>
      <c r="F116" s="757">
        <v>0.73619999999999997</v>
      </c>
      <c r="G116" s="437">
        <v>147</v>
      </c>
      <c r="H116" s="757">
        <v>3.9999999999999996E-4</v>
      </c>
      <c r="I116" s="437">
        <v>3839</v>
      </c>
      <c r="J116" s="849">
        <v>0.3165</v>
      </c>
      <c r="K116" s="437">
        <v>4.3109999999999999</v>
      </c>
      <c r="L116" s="437">
        <v>7</v>
      </c>
      <c r="M116" s="761">
        <v>4.4465066392224577E-2</v>
      </c>
      <c r="N116" s="437">
        <v>0</v>
      </c>
      <c r="O116" s="437">
        <v>0</v>
      </c>
      <c r="P116" s="568"/>
    </row>
    <row r="117" spans="2:16" x14ac:dyDescent="0.3">
      <c r="B117" s="1313"/>
      <c r="C117" s="620" t="s">
        <v>1248</v>
      </c>
      <c r="D117" s="437">
        <v>117</v>
      </c>
      <c r="E117" s="437">
        <v>3</v>
      </c>
      <c r="F117" s="757">
        <v>0.78200000000000003</v>
      </c>
      <c r="G117" s="437">
        <v>119</v>
      </c>
      <c r="H117" s="757">
        <v>1.1000000000000001E-3</v>
      </c>
      <c r="I117" s="437">
        <v>2781</v>
      </c>
      <c r="J117" s="849">
        <v>0.30890000000000001</v>
      </c>
      <c r="K117" s="437">
        <v>4.49</v>
      </c>
      <c r="L117" s="437">
        <v>11</v>
      </c>
      <c r="M117" s="761">
        <v>8.9353552063989636E-2</v>
      </c>
      <c r="N117" s="437">
        <v>0</v>
      </c>
      <c r="O117" s="437">
        <v>0</v>
      </c>
      <c r="P117" s="568"/>
    </row>
    <row r="118" spans="2:16" x14ac:dyDescent="0.3">
      <c r="B118" s="1313"/>
      <c r="C118" s="202" t="s">
        <v>1249</v>
      </c>
      <c r="D118" s="437">
        <v>167</v>
      </c>
      <c r="E118" s="437">
        <v>8</v>
      </c>
      <c r="F118" s="757">
        <v>0.8629</v>
      </c>
      <c r="G118" s="437">
        <v>173</v>
      </c>
      <c r="H118" s="757">
        <v>2.0999999999999999E-3</v>
      </c>
      <c r="I118" s="437">
        <v>3347</v>
      </c>
      <c r="J118" s="849">
        <v>0.30399999999999999</v>
      </c>
      <c r="K118" s="437">
        <v>4.5650000000000004</v>
      </c>
      <c r="L118" s="437">
        <v>23</v>
      </c>
      <c r="M118" s="761">
        <v>0.13367875563751927</v>
      </c>
      <c r="N118" s="437">
        <v>0</v>
      </c>
      <c r="O118" s="437">
        <v>0</v>
      </c>
      <c r="P118" s="568"/>
    </row>
    <row r="119" spans="2:16" x14ac:dyDescent="0.3">
      <c r="B119" s="1313"/>
      <c r="C119" s="202" t="s">
        <v>1250</v>
      </c>
      <c r="D119" s="437">
        <v>253</v>
      </c>
      <c r="E119" s="437">
        <v>19</v>
      </c>
      <c r="F119" s="757">
        <v>0.97040000000000004</v>
      </c>
      <c r="G119" s="437">
        <v>272</v>
      </c>
      <c r="H119" s="757">
        <v>3.5999999999999999E-3</v>
      </c>
      <c r="I119" s="437">
        <v>4727</v>
      </c>
      <c r="J119" s="849">
        <v>0.29359999999999997</v>
      </c>
      <c r="K119" s="437">
        <v>4.6710000000000003</v>
      </c>
      <c r="L119" s="437">
        <v>50</v>
      </c>
      <c r="M119" s="761">
        <v>0.18519496799192312</v>
      </c>
      <c r="N119" s="437">
        <v>0</v>
      </c>
      <c r="O119" s="437">
        <v>0</v>
      </c>
      <c r="P119" s="568"/>
    </row>
    <row r="120" spans="2:16" x14ac:dyDescent="0.3">
      <c r="B120" s="1313"/>
      <c r="C120" s="202" t="s">
        <v>1251</v>
      </c>
      <c r="D120" s="437">
        <v>478</v>
      </c>
      <c r="E120" s="437">
        <v>31</v>
      </c>
      <c r="F120" s="757">
        <v>0.98870000000000002</v>
      </c>
      <c r="G120" s="437">
        <v>508</v>
      </c>
      <c r="H120" s="757">
        <v>6.2000000000000006E-3</v>
      </c>
      <c r="I120" s="437">
        <v>7607</v>
      </c>
      <c r="J120" s="849">
        <v>0.2918</v>
      </c>
      <c r="K120" s="437">
        <v>4.6630000000000003</v>
      </c>
      <c r="L120" s="437">
        <v>127</v>
      </c>
      <c r="M120" s="761">
        <v>0.25075475192916485</v>
      </c>
      <c r="N120" s="437">
        <v>1</v>
      </c>
      <c r="O120" s="437">
        <v>-1</v>
      </c>
      <c r="P120" s="568"/>
    </row>
    <row r="121" spans="2:16" x14ac:dyDescent="0.3">
      <c r="B121" s="1313"/>
      <c r="C121" s="202" t="s">
        <v>1252</v>
      </c>
      <c r="D121" s="437">
        <v>1082</v>
      </c>
      <c r="E121" s="437">
        <v>57</v>
      </c>
      <c r="F121" s="757">
        <v>0.99770000000000003</v>
      </c>
      <c r="G121" s="437">
        <v>1139</v>
      </c>
      <c r="H121" s="757">
        <v>1.1599999999999999E-2</v>
      </c>
      <c r="I121" s="437">
        <v>9770</v>
      </c>
      <c r="J121" s="849">
        <v>0.26740000000000003</v>
      </c>
      <c r="K121" s="437">
        <v>4.782</v>
      </c>
      <c r="L121" s="437">
        <v>347</v>
      </c>
      <c r="M121" s="761">
        <v>0.30461129882274024</v>
      </c>
      <c r="N121" s="437">
        <v>4</v>
      </c>
      <c r="O121" s="437">
        <v>-4</v>
      </c>
      <c r="P121" s="568"/>
    </row>
    <row r="122" spans="2:16" x14ac:dyDescent="0.3">
      <c r="B122" s="1313"/>
      <c r="C122" s="620" t="s">
        <v>1253</v>
      </c>
      <c r="D122" s="437">
        <v>998</v>
      </c>
      <c r="E122" s="437">
        <v>52</v>
      </c>
      <c r="F122" s="757">
        <v>0.99809999999999999</v>
      </c>
      <c r="G122" s="437">
        <v>1049</v>
      </c>
      <c r="H122" s="757">
        <v>1.09E-2</v>
      </c>
      <c r="I122" s="437">
        <v>8516</v>
      </c>
      <c r="J122" s="849">
        <v>0.26469999999999999</v>
      </c>
      <c r="K122" s="437">
        <v>4.782</v>
      </c>
      <c r="L122" s="437">
        <v>311</v>
      </c>
      <c r="M122" s="761">
        <v>0.29615137702561645</v>
      </c>
      <c r="N122" s="437">
        <v>3</v>
      </c>
      <c r="O122" s="437">
        <v>-2</v>
      </c>
      <c r="P122" s="568"/>
    </row>
    <row r="123" spans="2:16" x14ac:dyDescent="0.3">
      <c r="B123" s="1313"/>
      <c r="C123" s="620" t="s">
        <v>1254</v>
      </c>
      <c r="D123" s="437">
        <v>84</v>
      </c>
      <c r="E123" s="437">
        <v>5</v>
      </c>
      <c r="F123" s="757">
        <v>0.99409999999999998</v>
      </c>
      <c r="G123" s="437">
        <v>90</v>
      </c>
      <c r="H123" s="757">
        <v>1.9100000000000002E-2</v>
      </c>
      <c r="I123" s="437">
        <v>1254</v>
      </c>
      <c r="J123" s="849">
        <v>0.29880000000000001</v>
      </c>
      <c r="K123" s="437">
        <v>4.7789999999999999</v>
      </c>
      <c r="L123" s="437">
        <v>36</v>
      </c>
      <c r="M123" s="761">
        <v>0.40358934155871118</v>
      </c>
      <c r="N123" s="437">
        <v>1</v>
      </c>
      <c r="O123" s="437">
        <v>-1</v>
      </c>
      <c r="P123" s="568"/>
    </row>
    <row r="124" spans="2:16" x14ac:dyDescent="0.3">
      <c r="B124" s="1313"/>
      <c r="C124" s="202" t="s">
        <v>1255</v>
      </c>
      <c r="D124" s="437">
        <v>66</v>
      </c>
      <c r="E124" s="437">
        <v>1</v>
      </c>
      <c r="F124" s="757">
        <v>0.98819999999999997</v>
      </c>
      <c r="G124" s="437">
        <v>67</v>
      </c>
      <c r="H124" s="757">
        <v>4.3800000000000006E-2</v>
      </c>
      <c r="I124" s="437">
        <v>924</v>
      </c>
      <c r="J124" s="849">
        <v>0.2928</v>
      </c>
      <c r="K124" s="437">
        <v>4.7919999999999998</v>
      </c>
      <c r="L124" s="437">
        <v>30</v>
      </c>
      <c r="M124" s="761">
        <v>0.45050271665874908</v>
      </c>
      <c r="N124" s="437">
        <v>1</v>
      </c>
      <c r="O124" s="437">
        <v>-2</v>
      </c>
      <c r="P124" s="568"/>
    </row>
    <row r="125" spans="2:16" x14ac:dyDescent="0.3">
      <c r="B125" s="1313"/>
      <c r="C125" s="620" t="s">
        <v>1256</v>
      </c>
      <c r="D125" s="437">
        <v>39</v>
      </c>
      <c r="E125" s="437">
        <v>1</v>
      </c>
      <c r="F125" s="757">
        <v>0.98699999999999999</v>
      </c>
      <c r="G125" s="437">
        <v>40</v>
      </c>
      <c r="H125" s="757">
        <v>3.3599999999999998E-2</v>
      </c>
      <c r="I125" s="437">
        <v>545</v>
      </c>
      <c r="J125" s="849">
        <v>0.29249999999999998</v>
      </c>
      <c r="K125" s="437">
        <v>4.7949999999999999</v>
      </c>
      <c r="L125" s="437">
        <v>18</v>
      </c>
      <c r="M125" s="761">
        <v>0.43936685522176472</v>
      </c>
      <c r="N125" s="437">
        <v>0</v>
      </c>
      <c r="O125" s="437">
        <v>-1</v>
      </c>
      <c r="P125" s="568"/>
    </row>
    <row r="126" spans="2:16" x14ac:dyDescent="0.3">
      <c r="B126" s="1313"/>
      <c r="C126" s="620" t="s">
        <v>1257</v>
      </c>
      <c r="D126" s="437">
        <v>27</v>
      </c>
      <c r="E126" s="437">
        <v>0</v>
      </c>
      <c r="F126" s="757">
        <v>0.99539999999999995</v>
      </c>
      <c r="G126" s="437">
        <v>27</v>
      </c>
      <c r="H126" s="757">
        <v>5.9199999999999996E-2</v>
      </c>
      <c r="I126" s="437">
        <v>379</v>
      </c>
      <c r="J126" s="849">
        <v>0.29330000000000001</v>
      </c>
      <c r="K126" s="437">
        <v>4.7869999999999999</v>
      </c>
      <c r="L126" s="437">
        <v>13</v>
      </c>
      <c r="M126" s="761">
        <v>0.46725215151248545</v>
      </c>
      <c r="N126" s="437">
        <v>0</v>
      </c>
      <c r="O126" s="437">
        <v>-1</v>
      </c>
      <c r="P126" s="568"/>
    </row>
    <row r="127" spans="2:16" x14ac:dyDescent="0.3">
      <c r="B127" s="1313"/>
      <c r="C127" s="202" t="s">
        <v>1258</v>
      </c>
      <c r="D127" s="437">
        <v>23</v>
      </c>
      <c r="E127" s="437">
        <v>1</v>
      </c>
      <c r="F127" s="757">
        <v>0.95250000000000001</v>
      </c>
      <c r="G127" s="437">
        <v>24</v>
      </c>
      <c r="H127" s="757">
        <v>0.25509999999999999</v>
      </c>
      <c r="I127" s="437">
        <v>577</v>
      </c>
      <c r="J127" s="849">
        <v>0.32079999999999997</v>
      </c>
      <c r="K127" s="437">
        <v>4.6630000000000003</v>
      </c>
      <c r="L127" s="437">
        <v>19</v>
      </c>
      <c r="M127" s="761">
        <v>0.79707320402341164</v>
      </c>
      <c r="N127" s="437">
        <v>2</v>
      </c>
      <c r="O127" s="437">
        <v>-3</v>
      </c>
      <c r="P127" s="568"/>
    </row>
    <row r="128" spans="2:16" x14ac:dyDescent="0.3">
      <c r="B128" s="1313"/>
      <c r="C128" s="620" t="s">
        <v>1259</v>
      </c>
      <c r="D128" s="437">
        <v>7</v>
      </c>
      <c r="E128" s="437">
        <v>0</v>
      </c>
      <c r="F128" s="757">
        <v>1</v>
      </c>
      <c r="G128" s="437">
        <v>7</v>
      </c>
      <c r="H128" s="757">
        <v>0.12359999999999999</v>
      </c>
      <c r="I128" s="437">
        <v>180</v>
      </c>
      <c r="J128" s="849">
        <v>0.32669999999999999</v>
      </c>
      <c r="K128" s="437">
        <v>4.742</v>
      </c>
      <c r="L128" s="437">
        <v>4</v>
      </c>
      <c r="M128" s="761">
        <v>0.6288851867781291</v>
      </c>
      <c r="N128" s="437">
        <v>0</v>
      </c>
      <c r="O128" s="437">
        <v>0</v>
      </c>
      <c r="P128" s="568"/>
    </row>
    <row r="129" spans="2:16" x14ac:dyDescent="0.3">
      <c r="B129" s="1313"/>
      <c r="C129" s="620" t="s">
        <v>1260</v>
      </c>
      <c r="D129" s="437">
        <v>0</v>
      </c>
      <c r="E129" s="437">
        <v>0</v>
      </c>
      <c r="F129" s="437">
        <v>0</v>
      </c>
      <c r="G129" s="437">
        <v>0</v>
      </c>
      <c r="H129" s="437">
        <v>0</v>
      </c>
      <c r="I129" s="437">
        <v>0</v>
      </c>
      <c r="J129" s="437">
        <v>0</v>
      </c>
      <c r="K129" s="437">
        <v>0</v>
      </c>
      <c r="L129" s="437">
        <v>0</v>
      </c>
      <c r="M129" s="437">
        <v>0</v>
      </c>
      <c r="N129" s="437">
        <v>0</v>
      </c>
      <c r="O129" s="437">
        <v>0</v>
      </c>
      <c r="P129" s="568"/>
    </row>
    <row r="130" spans="2:16" x14ac:dyDescent="0.3">
      <c r="B130" s="1313"/>
      <c r="C130" s="620" t="s">
        <v>1261</v>
      </c>
      <c r="D130" s="437">
        <v>16</v>
      </c>
      <c r="E130" s="437">
        <v>1</v>
      </c>
      <c r="F130" s="757">
        <v>0.9335</v>
      </c>
      <c r="G130" s="437">
        <v>17</v>
      </c>
      <c r="H130" s="757">
        <v>0.31159999999999999</v>
      </c>
      <c r="I130" s="437">
        <v>397</v>
      </c>
      <c r="J130" s="849">
        <v>0.31819999999999998</v>
      </c>
      <c r="K130" s="437">
        <v>4.6289999999999996</v>
      </c>
      <c r="L130" s="437">
        <v>14</v>
      </c>
      <c r="M130" s="761">
        <v>0.86928998759575571</v>
      </c>
      <c r="N130" s="437">
        <v>2</v>
      </c>
      <c r="O130" s="437">
        <v>-3</v>
      </c>
      <c r="P130" s="568"/>
    </row>
    <row r="131" spans="2:16" x14ac:dyDescent="0.3">
      <c r="B131" s="1313"/>
      <c r="C131" s="202" t="s">
        <v>1262</v>
      </c>
      <c r="D131" s="437">
        <v>22</v>
      </c>
      <c r="E131" s="437">
        <v>0</v>
      </c>
      <c r="F131" s="757">
        <v>0.96399999999999997</v>
      </c>
      <c r="G131" s="437">
        <v>22</v>
      </c>
      <c r="H131" s="757">
        <v>1</v>
      </c>
      <c r="I131" s="437">
        <v>471</v>
      </c>
      <c r="J131" s="849">
        <v>0.34599999999999997</v>
      </c>
      <c r="K131" s="437">
        <v>3.3660000000000001</v>
      </c>
      <c r="L131" s="437">
        <v>18</v>
      </c>
      <c r="M131" s="761">
        <v>0.82709288579756612</v>
      </c>
      <c r="N131" s="437">
        <v>6</v>
      </c>
      <c r="O131" s="437">
        <v>-10</v>
      </c>
      <c r="P131" s="568"/>
    </row>
    <row r="132" spans="2:16" x14ac:dyDescent="0.3">
      <c r="B132" s="1314"/>
      <c r="C132" s="617" t="s">
        <v>1263</v>
      </c>
      <c r="D132" s="618">
        <v>2350</v>
      </c>
      <c r="E132" s="618">
        <v>127</v>
      </c>
      <c r="F132" s="758">
        <v>0.95556125529858726</v>
      </c>
      <c r="G132" s="618">
        <v>2471</v>
      </c>
      <c r="H132" s="758">
        <v>1.9813600315603141E-2</v>
      </c>
      <c r="I132" s="618">
        <v>34043</v>
      </c>
      <c r="J132" s="758">
        <v>0.2847285839742707</v>
      </c>
      <c r="K132" s="618">
        <v>4.6741468566164652</v>
      </c>
      <c r="L132" s="618">
        <v>632</v>
      </c>
      <c r="M132" s="618">
        <v>0</v>
      </c>
      <c r="N132" s="618">
        <v>14</v>
      </c>
      <c r="O132" s="618">
        <v>-20</v>
      </c>
      <c r="P132" s="568"/>
    </row>
    <row r="133" spans="2:16" ht="36.75" customHeight="1" x14ac:dyDescent="0.3">
      <c r="B133" s="1311" t="s">
        <v>1270</v>
      </c>
      <c r="C133" s="1311"/>
      <c r="D133" s="616">
        <v>10220</v>
      </c>
      <c r="E133" s="616">
        <v>1027</v>
      </c>
      <c r="F133" s="771">
        <v>0.35046508112056185</v>
      </c>
      <c r="G133" s="616">
        <v>10551</v>
      </c>
      <c r="H133" s="759"/>
      <c r="I133" s="616">
        <v>311837</v>
      </c>
      <c r="J133" s="759"/>
      <c r="K133" s="737">
        <v>4.4742547938349899</v>
      </c>
      <c r="L133" s="616">
        <v>2083</v>
      </c>
      <c r="M133" s="759"/>
      <c r="N133" s="616">
        <v>48</v>
      </c>
      <c r="O133" s="616">
        <v>-55</v>
      </c>
    </row>
  </sheetData>
  <mergeCells count="9">
    <mergeCell ref="B5:B6"/>
    <mergeCell ref="B133:C133"/>
    <mergeCell ref="B25:B42"/>
    <mergeCell ref="B43:B60"/>
    <mergeCell ref="B61:B78"/>
    <mergeCell ref="B79:B96"/>
    <mergeCell ref="B97:B114"/>
    <mergeCell ref="B115:B132"/>
    <mergeCell ref="B7:B24"/>
  </mergeCells>
  <hyperlinks>
    <hyperlink ref="H2" location="_INDEX" display="Index" xr:uid="{3B1E6153-E69C-41E3-81D2-768D3B7230AC}"/>
  </hyperlinks>
  <pageMargins left="0.7" right="0.7" top="0.78740157499999996" bottom="0.78740157499999996" header="0.3" footer="0.3"/>
  <pageSetup paperSize="9" scale="10" orientation="landscape" r:id="rId1"/>
  <colBreaks count="1" manualBreakCount="1">
    <brk id="1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F65F-D5FB-4577-875A-7003B485F12D}">
  <sheetPr codeName="Tabelle31">
    <tabColor theme="5"/>
  </sheetPr>
  <dimension ref="B2:O79"/>
  <sheetViews>
    <sheetView showGridLines="0" zoomScaleNormal="100" workbookViewId="0">
      <pane ySplit="6" topLeftCell="A38" activePane="bottomLeft" state="frozen"/>
      <selection activeCell="D7" sqref="D7:O61"/>
      <selection pane="bottomLeft" activeCell="H2" sqref="H2"/>
    </sheetView>
  </sheetViews>
  <sheetFormatPr baseColWidth="10" defaultColWidth="11.5" defaultRowHeight="16.5" x14ac:dyDescent="0.3"/>
  <cols>
    <col min="1" max="1" width="5" style="99" customWidth="1"/>
    <col min="2" max="2" width="18.25" style="99" customWidth="1"/>
    <col min="3" max="3" width="19.625" style="99" customWidth="1"/>
    <col min="4" max="4" width="18.875" style="99" customWidth="1"/>
    <col min="5" max="5" width="19.625" style="99" customWidth="1"/>
    <col min="6" max="7" width="13.5" style="99" customWidth="1"/>
    <col min="8" max="8" width="19.625" style="99" customWidth="1"/>
    <col min="9" max="9" width="13.5" style="99" customWidth="1"/>
    <col min="10" max="13" width="19.625" style="99" customWidth="1"/>
    <col min="14" max="14" width="13.5" style="99" customWidth="1"/>
    <col min="15" max="15" width="16" style="99" customWidth="1"/>
    <col min="16" max="16" width="11.5" style="99"/>
    <col min="17" max="17" width="19.75" style="99" customWidth="1"/>
    <col min="18" max="18" width="28.625" style="99" customWidth="1"/>
    <col min="19" max="16384" width="11.5" style="99"/>
  </cols>
  <sheetData>
    <row r="2" spans="2:15" x14ac:dyDescent="0.3">
      <c r="B2" s="185" t="s">
        <v>1271</v>
      </c>
      <c r="H2" s="1028" t="s">
        <v>180</v>
      </c>
      <c r="N2" s="568"/>
    </row>
    <row r="3" spans="2:15" x14ac:dyDescent="0.3">
      <c r="B3" s="1" t="str">
        <f>Stichtag &amp; Einheit_Mio</f>
        <v>31.12.2024 - in Mio. €</v>
      </c>
    </row>
    <row r="4" spans="2:15" x14ac:dyDescent="0.3">
      <c r="B4" s="185"/>
    </row>
    <row r="5" spans="2:15" s="190" customFormat="1" ht="66" x14ac:dyDescent="0.2">
      <c r="B5" s="1310" t="s">
        <v>1272</v>
      </c>
      <c r="C5" s="190" t="s">
        <v>1232</v>
      </c>
      <c r="D5" s="190" t="s">
        <v>1233</v>
      </c>
      <c r="E5" s="190" t="s">
        <v>1234</v>
      </c>
      <c r="F5" s="190" t="s">
        <v>1235</v>
      </c>
      <c r="G5" s="190" t="s">
        <v>1236</v>
      </c>
      <c r="H5" s="190" t="s">
        <v>1237</v>
      </c>
      <c r="I5" s="190" t="s">
        <v>1238</v>
      </c>
      <c r="J5" s="190" t="s">
        <v>1239</v>
      </c>
      <c r="K5" s="190" t="s">
        <v>1240</v>
      </c>
      <c r="L5" s="190" t="s">
        <v>1241</v>
      </c>
      <c r="M5" s="190" t="s">
        <v>1242</v>
      </c>
      <c r="N5" s="190" t="s">
        <v>1243</v>
      </c>
      <c r="O5" s="190" t="s">
        <v>1244</v>
      </c>
    </row>
    <row r="6" spans="2:15" s="189" customFormat="1" x14ac:dyDescent="0.2">
      <c r="B6" s="1315"/>
      <c r="C6" s="433" t="s">
        <v>183</v>
      </c>
      <c r="D6" s="433" t="s">
        <v>184</v>
      </c>
      <c r="E6" s="433" t="s">
        <v>185</v>
      </c>
      <c r="F6" s="433" t="s">
        <v>221</v>
      </c>
      <c r="G6" s="433" t="s">
        <v>222</v>
      </c>
      <c r="H6" s="433" t="s">
        <v>284</v>
      </c>
      <c r="I6" s="433" t="s">
        <v>285</v>
      </c>
      <c r="J6" s="433" t="s">
        <v>1043</v>
      </c>
      <c r="K6" s="433" t="s">
        <v>1044</v>
      </c>
      <c r="L6" s="433" t="s">
        <v>1045</v>
      </c>
      <c r="M6" s="433" t="s">
        <v>1046</v>
      </c>
      <c r="N6" s="433" t="s">
        <v>1047</v>
      </c>
      <c r="O6" s="433" t="s">
        <v>1048</v>
      </c>
    </row>
    <row r="7" spans="2:15" s="568" customFormat="1" x14ac:dyDescent="0.3">
      <c r="B7" s="1312" t="s">
        <v>1195</v>
      </c>
      <c r="C7" s="612" t="s">
        <v>1246</v>
      </c>
      <c r="D7" s="412">
        <v>2966</v>
      </c>
      <c r="E7" s="613">
        <v>11</v>
      </c>
      <c r="F7" s="765">
        <v>0.9505401205687164</v>
      </c>
      <c r="G7" s="613">
        <v>2970</v>
      </c>
      <c r="H7" s="765">
        <v>5.4199999999999995E-4</v>
      </c>
      <c r="I7" s="613">
        <v>65</v>
      </c>
      <c r="J7" s="765">
        <v>0.15865799999999999</v>
      </c>
      <c r="K7" s="613">
        <v>3.7410000000000001</v>
      </c>
      <c r="L7" s="613">
        <v>278</v>
      </c>
      <c r="M7" s="767">
        <v>9.3715458661772555E-2</v>
      </c>
      <c r="N7" s="613">
        <v>0</v>
      </c>
      <c r="O7" s="613">
        <v>0</v>
      </c>
    </row>
    <row r="8" spans="2:15" s="568" customFormat="1" x14ac:dyDescent="0.3">
      <c r="B8" s="1313"/>
      <c r="C8" s="620" t="s">
        <v>1247</v>
      </c>
      <c r="D8" s="437">
        <v>2682</v>
      </c>
      <c r="E8" s="437">
        <v>1</v>
      </c>
      <c r="F8" s="766">
        <v>0.19999999999999998</v>
      </c>
      <c r="G8" s="437">
        <v>2676</v>
      </c>
      <c r="H8" s="766">
        <v>4.7600000000000002E-4</v>
      </c>
      <c r="I8" s="437">
        <v>49</v>
      </c>
      <c r="J8" s="766">
        <v>0.162277</v>
      </c>
      <c r="K8" s="437">
        <v>3.8279999999999998</v>
      </c>
      <c r="L8" s="437">
        <v>245</v>
      </c>
      <c r="M8" s="768">
        <v>9.1549934990891049E-2</v>
      </c>
      <c r="N8" s="437">
        <v>0</v>
      </c>
      <c r="O8" s="437">
        <v>0</v>
      </c>
    </row>
    <row r="9" spans="2:15" s="568" customFormat="1" x14ac:dyDescent="0.3">
      <c r="B9" s="1313"/>
      <c r="C9" s="620" t="s">
        <v>1248</v>
      </c>
      <c r="D9" s="437">
        <v>284</v>
      </c>
      <c r="E9" s="437">
        <v>10</v>
      </c>
      <c r="F9" s="766">
        <v>1</v>
      </c>
      <c r="G9" s="437">
        <v>295</v>
      </c>
      <c r="H9" s="766">
        <v>1.142E-3</v>
      </c>
      <c r="I9" s="437">
        <v>16</v>
      </c>
      <c r="J9" s="766">
        <v>0.12579599999999999</v>
      </c>
      <c r="K9" s="437">
        <v>2.948</v>
      </c>
      <c r="L9" s="437">
        <v>33</v>
      </c>
      <c r="M9" s="768">
        <v>0.11338102092844998</v>
      </c>
      <c r="N9" s="437">
        <v>0</v>
      </c>
      <c r="O9" s="437">
        <v>0</v>
      </c>
    </row>
    <row r="10" spans="2:15" s="568" customFormat="1" x14ac:dyDescent="0.3">
      <c r="B10" s="1313"/>
      <c r="C10" s="202" t="s">
        <v>1249</v>
      </c>
      <c r="D10" s="437">
        <v>72</v>
      </c>
      <c r="E10" s="437">
        <v>0</v>
      </c>
      <c r="F10" s="766">
        <v>0</v>
      </c>
      <c r="G10" s="437">
        <v>72</v>
      </c>
      <c r="H10" s="766">
        <v>1.98E-3</v>
      </c>
      <c r="I10" s="437">
        <v>4</v>
      </c>
      <c r="J10" s="766">
        <v>0.124143</v>
      </c>
      <c r="K10" s="437">
        <v>3.6150000000000002</v>
      </c>
      <c r="L10" s="437">
        <v>12</v>
      </c>
      <c r="M10" s="768">
        <v>0.17059924598077747</v>
      </c>
      <c r="N10" s="437">
        <v>0</v>
      </c>
      <c r="O10" s="437">
        <v>0</v>
      </c>
    </row>
    <row r="11" spans="2:15" s="568" customFormat="1" x14ac:dyDescent="0.3">
      <c r="B11" s="1313"/>
      <c r="C11" s="202" t="s">
        <v>1250</v>
      </c>
      <c r="D11" s="437">
        <v>20</v>
      </c>
      <c r="E11" s="437">
        <v>0</v>
      </c>
      <c r="F11" s="766">
        <v>0.2</v>
      </c>
      <c r="G11" s="437">
        <v>20</v>
      </c>
      <c r="H11" s="766">
        <v>2.9069999999999999E-3</v>
      </c>
      <c r="I11" s="437">
        <v>4</v>
      </c>
      <c r="J11" s="766">
        <v>0.74500200000000005</v>
      </c>
      <c r="K11" s="437">
        <v>2.4</v>
      </c>
      <c r="L11" s="437">
        <v>25</v>
      </c>
      <c r="M11" s="768">
        <v>1.244362880636108</v>
      </c>
      <c r="N11" s="437">
        <v>0</v>
      </c>
      <c r="O11" s="437">
        <v>0</v>
      </c>
    </row>
    <row r="12" spans="2:15" s="568" customFormat="1" x14ac:dyDescent="0.3">
      <c r="B12" s="1313"/>
      <c r="C12" s="202" t="s">
        <v>1251</v>
      </c>
      <c r="D12" s="437">
        <v>0</v>
      </c>
      <c r="E12" s="437">
        <v>0</v>
      </c>
      <c r="F12" s="766">
        <v>0</v>
      </c>
      <c r="G12" s="437">
        <v>0</v>
      </c>
      <c r="H12" s="766">
        <v>0</v>
      </c>
      <c r="I12" s="437">
        <v>0</v>
      </c>
      <c r="J12" s="766">
        <v>0</v>
      </c>
      <c r="K12" s="437">
        <v>0</v>
      </c>
      <c r="L12" s="437">
        <v>0</v>
      </c>
      <c r="M12" s="437">
        <v>0</v>
      </c>
      <c r="N12" s="437">
        <v>0</v>
      </c>
      <c r="O12" s="437">
        <v>0</v>
      </c>
    </row>
    <row r="13" spans="2:15" s="568" customFormat="1" x14ac:dyDescent="0.3">
      <c r="B13" s="1313"/>
      <c r="C13" s="202" t="s">
        <v>1252</v>
      </c>
      <c r="D13" s="437">
        <v>0</v>
      </c>
      <c r="E13" s="437">
        <v>0</v>
      </c>
      <c r="F13" s="766">
        <v>0</v>
      </c>
      <c r="G13" s="437">
        <v>0</v>
      </c>
      <c r="H13" s="766">
        <v>2.1329999999999998E-2</v>
      </c>
      <c r="I13" s="437">
        <v>1</v>
      </c>
      <c r="J13" s="766">
        <v>0.45</v>
      </c>
      <c r="K13" s="437">
        <v>1</v>
      </c>
      <c r="L13" s="437">
        <v>0</v>
      </c>
      <c r="M13" s="768">
        <v>1.5366140141990361</v>
      </c>
      <c r="N13" s="437">
        <v>0</v>
      </c>
      <c r="O13" s="437">
        <v>0</v>
      </c>
    </row>
    <row r="14" spans="2:15" s="568" customFormat="1" x14ac:dyDescent="0.3">
      <c r="B14" s="1313"/>
      <c r="C14" s="620" t="s">
        <v>1253</v>
      </c>
      <c r="D14" s="437">
        <v>0</v>
      </c>
      <c r="E14" s="437">
        <v>0</v>
      </c>
      <c r="F14" s="766">
        <v>0</v>
      </c>
      <c r="G14" s="437">
        <v>0</v>
      </c>
      <c r="H14" s="766">
        <v>0</v>
      </c>
      <c r="I14" s="437">
        <v>0</v>
      </c>
      <c r="J14" s="766">
        <v>0</v>
      </c>
      <c r="K14" s="437">
        <v>0</v>
      </c>
      <c r="L14" s="437">
        <v>0</v>
      </c>
      <c r="M14" s="437">
        <v>0</v>
      </c>
      <c r="N14" s="437">
        <v>0</v>
      </c>
      <c r="O14" s="437">
        <v>0</v>
      </c>
    </row>
    <row r="15" spans="2:15" s="568" customFormat="1" x14ac:dyDescent="0.3">
      <c r="B15" s="1313"/>
      <c r="C15" s="620" t="s">
        <v>1254</v>
      </c>
      <c r="D15" s="437">
        <v>0</v>
      </c>
      <c r="E15" s="437">
        <v>0</v>
      </c>
      <c r="F15" s="766">
        <v>0</v>
      </c>
      <c r="G15" s="437">
        <v>0</v>
      </c>
      <c r="H15" s="766">
        <v>2.1329999999999998E-2</v>
      </c>
      <c r="I15" s="437">
        <v>1</v>
      </c>
      <c r="J15" s="766">
        <v>0.45</v>
      </c>
      <c r="K15" s="437">
        <v>1</v>
      </c>
      <c r="L15" s="437">
        <v>0</v>
      </c>
      <c r="M15" s="768">
        <v>1.5366140141990361</v>
      </c>
      <c r="N15" s="437">
        <v>0</v>
      </c>
      <c r="O15" s="437">
        <v>0</v>
      </c>
    </row>
    <row r="16" spans="2:15" s="568" customFormat="1" x14ac:dyDescent="0.3">
      <c r="B16" s="1313"/>
      <c r="C16" s="202" t="s">
        <v>1255</v>
      </c>
      <c r="D16" s="437">
        <v>2</v>
      </c>
      <c r="E16" s="437">
        <v>0</v>
      </c>
      <c r="F16" s="766">
        <v>0</v>
      </c>
      <c r="G16" s="437">
        <v>2</v>
      </c>
      <c r="H16" s="766">
        <v>7.5999999999999998E-2</v>
      </c>
      <c r="I16" s="437">
        <v>1</v>
      </c>
      <c r="J16" s="766">
        <v>0.45</v>
      </c>
      <c r="K16" s="437">
        <v>1</v>
      </c>
      <c r="L16" s="437">
        <v>4</v>
      </c>
      <c r="M16" s="768">
        <v>2.1792920014505053</v>
      </c>
      <c r="N16" s="437">
        <v>0</v>
      </c>
      <c r="O16" s="437">
        <v>0</v>
      </c>
    </row>
    <row r="17" spans="2:15" s="568" customFormat="1" x14ac:dyDescent="0.3">
      <c r="B17" s="1313"/>
      <c r="C17" s="620" t="s">
        <v>1256</v>
      </c>
      <c r="D17" s="437">
        <v>0</v>
      </c>
      <c r="E17" s="437">
        <v>0</v>
      </c>
      <c r="F17" s="766">
        <v>0</v>
      </c>
      <c r="G17" s="437">
        <v>0</v>
      </c>
      <c r="H17" s="766">
        <v>0</v>
      </c>
      <c r="I17" s="437">
        <v>0</v>
      </c>
      <c r="J17" s="766">
        <v>0</v>
      </c>
      <c r="K17" s="437">
        <v>0</v>
      </c>
      <c r="L17" s="437">
        <v>0</v>
      </c>
      <c r="M17" s="437">
        <v>0</v>
      </c>
      <c r="N17" s="437">
        <v>0</v>
      </c>
      <c r="O17" s="437">
        <v>0</v>
      </c>
    </row>
    <row r="18" spans="2:15" s="568" customFormat="1" x14ac:dyDescent="0.3">
      <c r="B18" s="1313"/>
      <c r="C18" s="620" t="s">
        <v>1257</v>
      </c>
      <c r="D18" s="437">
        <v>2</v>
      </c>
      <c r="E18" s="437">
        <v>0</v>
      </c>
      <c r="F18" s="766">
        <v>0</v>
      </c>
      <c r="G18" s="437">
        <v>2</v>
      </c>
      <c r="H18" s="766">
        <v>7.5999999999999998E-2</v>
      </c>
      <c r="I18" s="437">
        <v>1</v>
      </c>
      <c r="J18" s="766">
        <v>0.45</v>
      </c>
      <c r="K18" s="437">
        <v>1</v>
      </c>
      <c r="L18" s="437">
        <v>4</v>
      </c>
      <c r="M18" s="768">
        <v>2.1792920014505053</v>
      </c>
      <c r="N18" s="437">
        <v>0</v>
      </c>
      <c r="O18" s="437">
        <v>0</v>
      </c>
    </row>
    <row r="19" spans="2:15" s="568" customFormat="1" x14ac:dyDescent="0.3">
      <c r="B19" s="1313"/>
      <c r="C19" s="202" t="s">
        <v>1258</v>
      </c>
      <c r="D19" s="437">
        <v>0</v>
      </c>
      <c r="E19" s="437">
        <v>0</v>
      </c>
      <c r="F19" s="766">
        <v>0</v>
      </c>
      <c r="G19" s="437">
        <v>0</v>
      </c>
      <c r="H19" s="766">
        <v>0.1</v>
      </c>
      <c r="I19" s="437">
        <v>1</v>
      </c>
      <c r="J19" s="766">
        <v>0.45</v>
      </c>
      <c r="K19" s="437">
        <v>1</v>
      </c>
      <c r="L19" s="437">
        <v>0</v>
      </c>
      <c r="M19" s="768">
        <v>2.3917098430289152</v>
      </c>
      <c r="N19" s="437">
        <v>0</v>
      </c>
      <c r="O19" s="437">
        <v>0</v>
      </c>
    </row>
    <row r="20" spans="2:15" s="568" customFormat="1" x14ac:dyDescent="0.3">
      <c r="B20" s="1313"/>
      <c r="C20" s="620" t="s">
        <v>1259</v>
      </c>
      <c r="D20" s="437">
        <v>0</v>
      </c>
      <c r="E20" s="437">
        <v>0</v>
      </c>
      <c r="F20" s="766">
        <v>0</v>
      </c>
      <c r="G20" s="437">
        <v>0</v>
      </c>
      <c r="H20" s="766">
        <v>0.1</v>
      </c>
      <c r="I20" s="437">
        <v>1</v>
      </c>
      <c r="J20" s="766">
        <v>0.45</v>
      </c>
      <c r="K20" s="437">
        <v>1</v>
      </c>
      <c r="L20" s="437">
        <v>0</v>
      </c>
      <c r="M20" s="768">
        <v>2.3917098430289152</v>
      </c>
      <c r="N20" s="437">
        <v>0</v>
      </c>
      <c r="O20" s="437">
        <v>0</v>
      </c>
    </row>
    <row r="21" spans="2:15" s="568" customFormat="1" x14ac:dyDescent="0.3">
      <c r="B21" s="1313"/>
      <c r="C21" s="620" t="s">
        <v>1260</v>
      </c>
      <c r="D21" s="437">
        <v>0</v>
      </c>
      <c r="E21" s="437">
        <v>0</v>
      </c>
      <c r="F21" s="766">
        <v>0</v>
      </c>
      <c r="G21" s="437">
        <v>0</v>
      </c>
      <c r="H21" s="766">
        <v>0</v>
      </c>
      <c r="I21" s="437">
        <v>0</v>
      </c>
      <c r="J21" s="766">
        <v>0</v>
      </c>
      <c r="K21" s="437">
        <v>0</v>
      </c>
      <c r="L21" s="437">
        <v>0</v>
      </c>
      <c r="M21" s="437">
        <v>0</v>
      </c>
      <c r="N21" s="437">
        <v>0</v>
      </c>
      <c r="O21" s="437">
        <v>0</v>
      </c>
    </row>
    <row r="22" spans="2:15" s="568" customFormat="1" x14ac:dyDescent="0.3">
      <c r="B22" s="1313"/>
      <c r="C22" s="620" t="s">
        <v>1261</v>
      </c>
      <c r="D22" s="437">
        <v>0</v>
      </c>
      <c r="E22" s="437">
        <v>0</v>
      </c>
      <c r="F22" s="766">
        <v>0</v>
      </c>
      <c r="G22" s="437">
        <v>0</v>
      </c>
      <c r="H22" s="766">
        <v>0</v>
      </c>
      <c r="I22" s="437">
        <v>0</v>
      </c>
      <c r="J22" s="766">
        <v>0</v>
      </c>
      <c r="K22" s="437">
        <v>0</v>
      </c>
      <c r="L22" s="437">
        <v>0</v>
      </c>
      <c r="M22" s="437">
        <v>0</v>
      </c>
      <c r="N22" s="437">
        <v>0</v>
      </c>
      <c r="O22" s="437">
        <v>0</v>
      </c>
    </row>
    <row r="23" spans="2:15" s="568" customFormat="1" x14ac:dyDescent="0.3">
      <c r="B23" s="1313"/>
      <c r="C23" s="202" t="s">
        <v>1262</v>
      </c>
      <c r="D23" s="437">
        <v>0</v>
      </c>
      <c r="E23" s="437">
        <v>0</v>
      </c>
      <c r="F23" s="766">
        <v>0</v>
      </c>
      <c r="G23" s="437">
        <v>0</v>
      </c>
      <c r="H23" s="766">
        <v>0</v>
      </c>
      <c r="I23" s="437">
        <v>0</v>
      </c>
      <c r="J23" s="766">
        <v>0</v>
      </c>
      <c r="K23" s="437">
        <v>0</v>
      </c>
      <c r="L23" s="437">
        <v>0</v>
      </c>
      <c r="M23" s="437">
        <v>0</v>
      </c>
      <c r="N23" s="437">
        <v>0</v>
      </c>
      <c r="O23" s="437">
        <v>0</v>
      </c>
    </row>
    <row r="24" spans="2:15" s="568" customFormat="1" ht="16.5" customHeight="1" x14ac:dyDescent="0.3">
      <c r="B24" s="1314"/>
      <c r="C24" s="617" t="s">
        <v>1263</v>
      </c>
      <c r="D24" s="618">
        <v>3060</v>
      </c>
      <c r="E24" s="618">
        <v>11</v>
      </c>
      <c r="F24" s="733">
        <v>0.57527006028435823</v>
      </c>
      <c r="G24" s="618">
        <v>3065</v>
      </c>
      <c r="H24" s="733">
        <v>3.3793166666666666E-2</v>
      </c>
      <c r="I24" s="618">
        <v>76</v>
      </c>
      <c r="J24" s="733">
        <v>0.3963005</v>
      </c>
      <c r="K24" s="618">
        <v>2.1259999999999999</v>
      </c>
      <c r="L24" s="618">
        <v>320</v>
      </c>
      <c r="M24" s="619">
        <v>0.10455517024333788</v>
      </c>
      <c r="N24" s="618">
        <v>0</v>
      </c>
      <c r="O24" s="618">
        <v>0</v>
      </c>
    </row>
    <row r="25" spans="2:15" s="568" customFormat="1" ht="16.5" customHeight="1" x14ac:dyDescent="0.3">
      <c r="B25" s="1312" t="s">
        <v>1245</v>
      </c>
      <c r="C25" s="612" t="s">
        <v>1246</v>
      </c>
      <c r="D25" s="412">
        <v>189</v>
      </c>
      <c r="E25" s="613">
        <v>122</v>
      </c>
      <c r="F25" s="614">
        <v>0.14104276851032965</v>
      </c>
      <c r="G25" s="613">
        <v>128</v>
      </c>
      <c r="H25" s="614">
        <v>8.3600000000000005E-4</v>
      </c>
      <c r="I25" s="613">
        <v>377</v>
      </c>
      <c r="J25" s="614">
        <v>0.40821299999999999</v>
      </c>
      <c r="K25" s="613">
        <v>2.5</v>
      </c>
      <c r="L25" s="613">
        <v>21</v>
      </c>
      <c r="M25" s="767">
        <v>0.16548462238060221</v>
      </c>
      <c r="N25" s="613">
        <v>0</v>
      </c>
      <c r="O25" s="613">
        <v>0</v>
      </c>
    </row>
    <row r="26" spans="2:15" s="568" customFormat="1" x14ac:dyDescent="0.3">
      <c r="B26" s="1313"/>
      <c r="C26" s="620" t="s">
        <v>1247</v>
      </c>
      <c r="D26" s="437">
        <v>138</v>
      </c>
      <c r="E26" s="437">
        <v>61</v>
      </c>
      <c r="F26" s="615">
        <v>0.18485396897809478</v>
      </c>
      <c r="G26" s="437">
        <v>78</v>
      </c>
      <c r="H26" s="615">
        <v>6.11E-4</v>
      </c>
      <c r="I26" s="437">
        <v>178</v>
      </c>
      <c r="J26" s="766">
        <v>0.416466</v>
      </c>
      <c r="K26" s="437">
        <v>2.5</v>
      </c>
      <c r="L26" s="437">
        <v>11</v>
      </c>
      <c r="M26" s="768">
        <v>0.14569529702929987</v>
      </c>
      <c r="N26" s="437">
        <v>0</v>
      </c>
      <c r="O26" s="437">
        <v>0</v>
      </c>
    </row>
    <row r="27" spans="2:15" x14ac:dyDescent="0.3">
      <c r="B27" s="1313"/>
      <c r="C27" s="620" t="s">
        <v>1248</v>
      </c>
      <c r="D27" s="437">
        <v>51</v>
      </c>
      <c r="E27" s="437">
        <v>61</v>
      </c>
      <c r="F27" s="615">
        <v>9.7165848130599225E-2</v>
      </c>
      <c r="G27" s="437">
        <v>51</v>
      </c>
      <c r="H27" s="615">
        <v>1.1800000000000001E-3</v>
      </c>
      <c r="I27" s="437">
        <v>199</v>
      </c>
      <c r="J27" s="766">
        <v>0.39555800000000002</v>
      </c>
      <c r="K27" s="437">
        <v>2.5</v>
      </c>
      <c r="L27" s="437">
        <v>10</v>
      </c>
      <c r="M27" s="768">
        <v>0.19582847285135924</v>
      </c>
      <c r="N27" s="437">
        <v>0</v>
      </c>
      <c r="O27" s="437">
        <v>0</v>
      </c>
    </row>
    <row r="28" spans="2:15" x14ac:dyDescent="0.3">
      <c r="B28" s="1313"/>
      <c r="C28" s="202" t="s">
        <v>1249</v>
      </c>
      <c r="D28" s="437">
        <v>40</v>
      </c>
      <c r="E28" s="437">
        <v>78</v>
      </c>
      <c r="F28" s="615">
        <v>5.7882950340980892E-2</v>
      </c>
      <c r="G28" s="437">
        <v>37</v>
      </c>
      <c r="H28" s="615">
        <v>2.1210000000000001E-3</v>
      </c>
      <c r="I28" s="437">
        <v>215</v>
      </c>
      <c r="J28" s="766">
        <v>0.394679</v>
      </c>
      <c r="K28" s="437">
        <v>2.5</v>
      </c>
      <c r="L28" s="437">
        <v>10</v>
      </c>
      <c r="M28" s="768">
        <v>0.27208626294395988</v>
      </c>
      <c r="N28" s="437">
        <v>0</v>
      </c>
      <c r="O28" s="437">
        <v>0</v>
      </c>
    </row>
    <row r="29" spans="2:15" x14ac:dyDescent="0.3">
      <c r="B29" s="1313"/>
      <c r="C29" s="202" t="s">
        <v>1250</v>
      </c>
      <c r="D29" s="437">
        <v>48</v>
      </c>
      <c r="E29" s="437">
        <v>35</v>
      </c>
      <c r="F29" s="615">
        <v>7.9500174117781486E-2</v>
      </c>
      <c r="G29" s="437">
        <v>37</v>
      </c>
      <c r="H29" s="615">
        <v>3.4529999999999999E-3</v>
      </c>
      <c r="I29" s="437">
        <v>219</v>
      </c>
      <c r="J29" s="766">
        <v>0.38883899999999999</v>
      </c>
      <c r="K29" s="437">
        <v>2.5</v>
      </c>
      <c r="L29" s="437">
        <v>13</v>
      </c>
      <c r="M29" s="768">
        <v>0.35434830769171288</v>
      </c>
      <c r="N29" s="437">
        <v>0</v>
      </c>
      <c r="O29" s="437">
        <v>0</v>
      </c>
    </row>
    <row r="30" spans="2:15" x14ac:dyDescent="0.3">
      <c r="B30" s="1313"/>
      <c r="C30" s="202" t="s">
        <v>1251</v>
      </c>
      <c r="D30" s="437">
        <v>39</v>
      </c>
      <c r="E30" s="437">
        <v>42</v>
      </c>
      <c r="F30" s="766">
        <v>0.12847101600031599</v>
      </c>
      <c r="G30" s="437">
        <v>39</v>
      </c>
      <c r="H30" s="615">
        <v>6.4000000000000003E-3</v>
      </c>
      <c r="I30" s="437">
        <v>211</v>
      </c>
      <c r="J30" s="766">
        <v>0.393895</v>
      </c>
      <c r="K30" s="437">
        <v>2.5</v>
      </c>
      <c r="L30" s="437">
        <v>18</v>
      </c>
      <c r="M30" s="768">
        <v>0.45687680249984242</v>
      </c>
      <c r="N30" s="437">
        <v>0</v>
      </c>
      <c r="O30" s="437">
        <v>0</v>
      </c>
    </row>
    <row r="31" spans="2:15" x14ac:dyDescent="0.3">
      <c r="B31" s="1313"/>
      <c r="C31" s="202" t="s">
        <v>1252</v>
      </c>
      <c r="D31" s="437">
        <v>130</v>
      </c>
      <c r="E31" s="437">
        <v>54</v>
      </c>
      <c r="F31" s="766">
        <v>0.14443029157457818</v>
      </c>
      <c r="G31" s="437">
        <v>117</v>
      </c>
      <c r="H31" s="615">
        <v>1.4662E-2</v>
      </c>
      <c r="I31" s="437">
        <v>360</v>
      </c>
      <c r="J31" s="766">
        <v>0.41744900000000001</v>
      </c>
      <c r="K31" s="437">
        <v>2.5</v>
      </c>
      <c r="L31" s="437">
        <v>74</v>
      </c>
      <c r="M31" s="768">
        <v>0.6354807997552282</v>
      </c>
      <c r="N31" s="437">
        <v>1</v>
      </c>
      <c r="O31" s="437">
        <v>0</v>
      </c>
    </row>
    <row r="32" spans="2:15" x14ac:dyDescent="0.3">
      <c r="B32" s="1313"/>
      <c r="C32" s="620" t="s">
        <v>1253</v>
      </c>
      <c r="D32" s="437">
        <v>82</v>
      </c>
      <c r="E32" s="437">
        <v>35</v>
      </c>
      <c r="F32" s="766">
        <v>0.11961882908549337</v>
      </c>
      <c r="G32" s="437">
        <v>72</v>
      </c>
      <c r="H32" s="615">
        <v>1.1388000000000001E-2</v>
      </c>
      <c r="I32" s="437">
        <v>226</v>
      </c>
      <c r="J32" s="766">
        <v>0.41831699999999999</v>
      </c>
      <c r="K32" s="437">
        <v>2.5</v>
      </c>
      <c r="L32" s="437">
        <v>44</v>
      </c>
      <c r="M32" s="768">
        <v>0.6139453315059592</v>
      </c>
      <c r="N32" s="437">
        <v>0</v>
      </c>
      <c r="O32" s="437">
        <v>0</v>
      </c>
    </row>
    <row r="33" spans="2:15" x14ac:dyDescent="0.3">
      <c r="B33" s="1313"/>
      <c r="C33" s="620" t="s">
        <v>1254</v>
      </c>
      <c r="D33" s="437">
        <v>48</v>
      </c>
      <c r="E33" s="437">
        <v>19</v>
      </c>
      <c r="F33" s="766">
        <v>0.19001253510884314</v>
      </c>
      <c r="G33" s="437">
        <v>44</v>
      </c>
      <c r="H33" s="615">
        <v>1.9994999999999999E-2</v>
      </c>
      <c r="I33" s="437">
        <v>134</v>
      </c>
      <c r="J33" s="766">
        <v>0.41603400000000001</v>
      </c>
      <c r="K33" s="437">
        <v>2.5</v>
      </c>
      <c r="L33" s="437">
        <v>30</v>
      </c>
      <c r="M33" s="768">
        <v>0.67056122945070917</v>
      </c>
      <c r="N33" s="437">
        <v>0</v>
      </c>
      <c r="O33" s="437">
        <v>0</v>
      </c>
    </row>
    <row r="34" spans="2:15" x14ac:dyDescent="0.3">
      <c r="B34" s="1313"/>
      <c r="C34" s="202" t="s">
        <v>1255</v>
      </c>
      <c r="D34" s="437">
        <v>74</v>
      </c>
      <c r="E34" s="437">
        <v>11</v>
      </c>
      <c r="F34" s="766">
        <v>9.4493272973584369E-2</v>
      </c>
      <c r="G34" s="437">
        <v>68</v>
      </c>
      <c r="H34" s="615">
        <v>5.5675000000000002E-2</v>
      </c>
      <c r="I34" s="437">
        <v>87</v>
      </c>
      <c r="J34" s="766">
        <v>0.398816</v>
      </c>
      <c r="K34" s="437">
        <v>2.5</v>
      </c>
      <c r="L34" s="437">
        <v>53</v>
      </c>
      <c r="M34" s="768">
        <v>0.77816893626942807</v>
      </c>
      <c r="N34" s="437">
        <v>1</v>
      </c>
      <c r="O34" s="437">
        <v>-1</v>
      </c>
    </row>
    <row r="35" spans="2:15" x14ac:dyDescent="0.3">
      <c r="B35" s="1313"/>
      <c r="C35" s="620" t="s">
        <v>1256</v>
      </c>
      <c r="D35" s="437">
        <v>34</v>
      </c>
      <c r="E35" s="437">
        <v>6</v>
      </c>
      <c r="F35" s="766">
        <v>4.9764398033502542E-2</v>
      </c>
      <c r="G35" s="437">
        <v>28</v>
      </c>
      <c r="H35" s="615">
        <v>4.1514000000000002E-2</v>
      </c>
      <c r="I35" s="437">
        <v>56</v>
      </c>
      <c r="J35" s="766">
        <v>0.43344899999999997</v>
      </c>
      <c r="K35" s="437">
        <v>2.5</v>
      </c>
      <c r="L35" s="437">
        <v>28</v>
      </c>
      <c r="M35" s="768">
        <v>0.98834404093327544</v>
      </c>
      <c r="N35" s="437">
        <v>0</v>
      </c>
      <c r="O35" s="437">
        <v>0</v>
      </c>
    </row>
    <row r="36" spans="2:15" x14ac:dyDescent="0.3">
      <c r="B36" s="1313"/>
      <c r="C36" s="620" t="s">
        <v>1257</v>
      </c>
      <c r="D36" s="437">
        <v>40</v>
      </c>
      <c r="E36" s="437">
        <v>5</v>
      </c>
      <c r="F36" s="766">
        <v>0.14175178712263548</v>
      </c>
      <c r="G36" s="437">
        <v>40</v>
      </c>
      <c r="H36" s="615">
        <v>6.5699999999999995E-2</v>
      </c>
      <c r="I36" s="437">
        <v>31</v>
      </c>
      <c r="J36" s="766">
        <v>0.37429600000000002</v>
      </c>
      <c r="K36" s="437">
        <v>2.5</v>
      </c>
      <c r="L36" s="437">
        <v>25</v>
      </c>
      <c r="M36" s="768">
        <v>0.62936488642713162</v>
      </c>
      <c r="N36" s="437">
        <v>0</v>
      </c>
      <c r="O36" s="437">
        <v>-1</v>
      </c>
    </row>
    <row r="37" spans="2:15" x14ac:dyDescent="0.3">
      <c r="B37" s="1313"/>
      <c r="C37" s="202" t="s">
        <v>1258</v>
      </c>
      <c r="D37" s="437">
        <v>16</v>
      </c>
      <c r="E37" s="437">
        <v>2</v>
      </c>
      <c r="F37" s="766">
        <v>0.30309098131213136</v>
      </c>
      <c r="G37" s="437">
        <v>14</v>
      </c>
      <c r="H37" s="766">
        <v>0.182005</v>
      </c>
      <c r="I37" s="437">
        <v>18</v>
      </c>
      <c r="J37" s="766">
        <v>0.41348299999999999</v>
      </c>
      <c r="K37" s="437">
        <v>2.5</v>
      </c>
      <c r="L37" s="437">
        <v>16</v>
      </c>
      <c r="M37" s="768">
        <v>1.1493143053727353</v>
      </c>
      <c r="N37" s="437">
        <v>1</v>
      </c>
      <c r="O37" s="437">
        <v>-1</v>
      </c>
    </row>
    <row r="38" spans="2:15" x14ac:dyDescent="0.3">
      <c r="B38" s="1313"/>
      <c r="C38" s="620" t="s">
        <v>1259</v>
      </c>
      <c r="D38" s="437">
        <v>13</v>
      </c>
      <c r="E38" s="437">
        <v>2</v>
      </c>
      <c r="F38" s="766">
        <v>0.30309098131213136</v>
      </c>
      <c r="G38" s="437">
        <v>11</v>
      </c>
      <c r="H38" s="766">
        <v>0.14557100000000001</v>
      </c>
      <c r="I38" s="437">
        <v>16</v>
      </c>
      <c r="J38" s="766">
        <v>0.40394099999999999</v>
      </c>
      <c r="K38" s="437">
        <v>2.5</v>
      </c>
      <c r="L38" s="437">
        <v>11</v>
      </c>
      <c r="M38" s="768">
        <v>1.0125734002037556</v>
      </c>
      <c r="N38" s="437">
        <v>0</v>
      </c>
      <c r="O38" s="437">
        <v>0</v>
      </c>
    </row>
    <row r="39" spans="2:15" x14ac:dyDescent="0.3">
      <c r="B39" s="1313"/>
      <c r="C39" s="620" t="s">
        <v>1260</v>
      </c>
      <c r="D39" s="437">
        <v>0</v>
      </c>
      <c r="E39" s="437">
        <v>0</v>
      </c>
      <c r="F39" s="766">
        <v>0</v>
      </c>
      <c r="G39" s="437">
        <v>0</v>
      </c>
      <c r="H39" s="766">
        <v>0</v>
      </c>
      <c r="I39" s="437">
        <v>0</v>
      </c>
      <c r="J39" s="766">
        <v>0</v>
      </c>
      <c r="K39" s="437">
        <v>0</v>
      </c>
      <c r="L39" s="437">
        <v>0</v>
      </c>
      <c r="M39" s="437">
        <v>0</v>
      </c>
      <c r="N39" s="437">
        <v>0</v>
      </c>
      <c r="O39" s="437">
        <v>0</v>
      </c>
    </row>
    <row r="40" spans="2:15" x14ac:dyDescent="0.3">
      <c r="B40" s="1313"/>
      <c r="C40" s="620" t="s">
        <v>1261</v>
      </c>
      <c r="D40" s="437">
        <v>3</v>
      </c>
      <c r="E40" s="437">
        <v>0</v>
      </c>
      <c r="F40" s="766">
        <v>0</v>
      </c>
      <c r="G40" s="437">
        <v>3</v>
      </c>
      <c r="H40" s="766">
        <v>0.32145000000000001</v>
      </c>
      <c r="I40" s="437">
        <v>2</v>
      </c>
      <c r="J40" s="766">
        <v>0.45</v>
      </c>
      <c r="K40" s="437">
        <v>2.5</v>
      </c>
      <c r="L40" s="437">
        <v>5</v>
      </c>
      <c r="M40" s="768">
        <v>1.6726570359399282</v>
      </c>
      <c r="N40" s="437">
        <v>0</v>
      </c>
      <c r="O40" s="437">
        <v>-1</v>
      </c>
    </row>
    <row r="41" spans="2:15" x14ac:dyDescent="0.3">
      <c r="B41" s="1313"/>
      <c r="C41" s="202" t="s">
        <v>1262</v>
      </c>
      <c r="D41" s="437">
        <v>25</v>
      </c>
      <c r="E41" s="437">
        <v>2</v>
      </c>
      <c r="F41" s="766">
        <v>0.49800888630220785</v>
      </c>
      <c r="G41" s="437">
        <v>24</v>
      </c>
      <c r="H41" s="766">
        <v>1</v>
      </c>
      <c r="I41" s="437">
        <v>50</v>
      </c>
      <c r="J41" s="766">
        <v>0.41373599999999999</v>
      </c>
      <c r="K41" s="437">
        <v>2.5</v>
      </c>
      <c r="L41" s="437">
        <v>3</v>
      </c>
      <c r="M41" s="768">
        <v>0.12807630459359301</v>
      </c>
      <c r="N41" s="437">
        <v>7</v>
      </c>
      <c r="O41" s="437">
        <v>-15</v>
      </c>
    </row>
    <row r="42" spans="2:15" x14ac:dyDescent="0.3">
      <c r="B42" s="1314"/>
      <c r="C42" s="617" t="s">
        <v>1263</v>
      </c>
      <c r="D42" s="618">
        <v>561</v>
      </c>
      <c r="E42" s="618">
        <v>346</v>
      </c>
      <c r="F42" s="769">
        <v>0.18086504264148873</v>
      </c>
      <c r="G42" s="618">
        <v>464</v>
      </c>
      <c r="H42" s="733">
        <v>0.15814400000000001</v>
      </c>
      <c r="I42" s="618">
        <v>1537</v>
      </c>
      <c r="J42" s="769">
        <v>0.40363874999999999</v>
      </c>
      <c r="K42" s="618">
        <v>2.5</v>
      </c>
      <c r="L42" s="618">
        <v>209</v>
      </c>
      <c r="M42" s="770">
        <v>0.44977073515482852</v>
      </c>
      <c r="N42" s="618">
        <v>9</v>
      </c>
      <c r="O42" s="618">
        <v>-17</v>
      </c>
    </row>
    <row r="43" spans="2:15" s="568" customFormat="1" ht="16.5" customHeight="1" x14ac:dyDescent="0.3">
      <c r="B43" s="1312" t="s">
        <v>1273</v>
      </c>
      <c r="C43" s="612" t="s">
        <v>1246</v>
      </c>
      <c r="D43" s="412">
        <v>917</v>
      </c>
      <c r="E43" s="613">
        <v>16</v>
      </c>
      <c r="F43" s="1112">
        <v>0.74999999999999989</v>
      </c>
      <c r="G43" s="613">
        <v>929</v>
      </c>
      <c r="H43" s="1112">
        <v>1.1839999999999999E-3</v>
      </c>
      <c r="I43" s="613">
        <v>8</v>
      </c>
      <c r="J43" s="1112">
        <v>0.35161300000000001</v>
      </c>
      <c r="K43" s="613">
        <v>2.5</v>
      </c>
      <c r="L43" s="613">
        <v>168</v>
      </c>
      <c r="M43" s="767">
        <v>0.18073673675191682</v>
      </c>
      <c r="N43" s="613">
        <v>0</v>
      </c>
      <c r="O43" s="613">
        <v>0</v>
      </c>
    </row>
    <row r="44" spans="2:15" s="568" customFormat="1" x14ac:dyDescent="0.3">
      <c r="B44" s="1313"/>
      <c r="C44" s="620" t="s">
        <v>1247</v>
      </c>
      <c r="D44" s="437">
        <v>0</v>
      </c>
      <c r="E44" s="437">
        <v>0</v>
      </c>
      <c r="F44" s="1113">
        <v>0</v>
      </c>
      <c r="G44" s="437">
        <v>0</v>
      </c>
      <c r="H44" s="1113">
        <v>0</v>
      </c>
      <c r="I44" s="437">
        <v>0</v>
      </c>
      <c r="J44" s="1114">
        <v>0</v>
      </c>
      <c r="K44" s="437">
        <v>0</v>
      </c>
      <c r="L44" s="437">
        <v>0</v>
      </c>
      <c r="M44" s="437">
        <v>0</v>
      </c>
      <c r="N44" s="437">
        <v>0</v>
      </c>
      <c r="O44" s="437">
        <v>0</v>
      </c>
    </row>
    <row r="45" spans="2:15" x14ac:dyDescent="0.3">
      <c r="B45" s="1313"/>
      <c r="C45" s="620" t="s">
        <v>1248</v>
      </c>
      <c r="D45" s="437">
        <v>917</v>
      </c>
      <c r="E45" s="437">
        <v>16</v>
      </c>
      <c r="F45" s="1113">
        <v>0.74999999999999989</v>
      </c>
      <c r="G45" s="437">
        <v>929</v>
      </c>
      <c r="H45" s="1113">
        <v>1.1839999999999999E-3</v>
      </c>
      <c r="I45" s="437">
        <v>8</v>
      </c>
      <c r="J45" s="1114">
        <v>0.35161300000000001</v>
      </c>
      <c r="K45" s="437">
        <v>2.5</v>
      </c>
      <c r="L45" s="437">
        <v>168</v>
      </c>
      <c r="M45" s="768">
        <v>0.18073673675191682</v>
      </c>
      <c r="N45" s="437">
        <v>0</v>
      </c>
      <c r="O45" s="437">
        <v>0</v>
      </c>
    </row>
    <row r="46" spans="2:15" x14ac:dyDescent="0.3">
      <c r="B46" s="1313"/>
      <c r="C46" s="202" t="s">
        <v>1249</v>
      </c>
      <c r="D46" s="437">
        <v>458</v>
      </c>
      <c r="E46" s="437">
        <v>0</v>
      </c>
      <c r="F46" s="1113">
        <v>0</v>
      </c>
      <c r="G46" s="437">
        <v>458</v>
      </c>
      <c r="H46" s="1113">
        <v>2.1159999999999998E-3</v>
      </c>
      <c r="I46" s="437">
        <v>5</v>
      </c>
      <c r="J46" s="1114">
        <v>0.35762300000000002</v>
      </c>
      <c r="K46" s="437">
        <v>2.5</v>
      </c>
      <c r="L46" s="437">
        <v>117</v>
      </c>
      <c r="M46" s="768">
        <v>0.25475798645083575</v>
      </c>
      <c r="N46" s="437">
        <v>0</v>
      </c>
      <c r="O46" s="437">
        <v>0</v>
      </c>
    </row>
    <row r="47" spans="2:15" x14ac:dyDescent="0.3">
      <c r="B47" s="1313"/>
      <c r="C47" s="202" t="s">
        <v>1250</v>
      </c>
      <c r="D47" s="437">
        <v>62</v>
      </c>
      <c r="E47" s="437">
        <v>1</v>
      </c>
      <c r="F47" s="1113">
        <v>0.230887432539153</v>
      </c>
      <c r="G47" s="437">
        <v>62</v>
      </c>
      <c r="H47" s="1113">
        <v>3.8440000000000002E-3</v>
      </c>
      <c r="I47" s="437">
        <v>5</v>
      </c>
      <c r="J47" s="1114">
        <v>0.376776</v>
      </c>
      <c r="K47" s="437">
        <v>2.4969999999999999</v>
      </c>
      <c r="L47" s="437">
        <v>29</v>
      </c>
      <c r="M47" s="768">
        <v>0.46754570528109257</v>
      </c>
      <c r="N47" s="437">
        <v>0</v>
      </c>
      <c r="O47" s="437">
        <v>0</v>
      </c>
    </row>
    <row r="48" spans="2:15" x14ac:dyDescent="0.3">
      <c r="B48" s="1313"/>
      <c r="C48" s="202" t="s">
        <v>1251</v>
      </c>
      <c r="D48" s="437">
        <v>0</v>
      </c>
      <c r="E48" s="437">
        <v>0</v>
      </c>
      <c r="F48" s="1114">
        <v>0</v>
      </c>
      <c r="G48" s="437">
        <v>0</v>
      </c>
      <c r="H48" s="1113">
        <v>0</v>
      </c>
      <c r="I48" s="437">
        <v>0</v>
      </c>
      <c r="J48" s="1114">
        <v>0</v>
      </c>
      <c r="K48" s="437">
        <v>0</v>
      </c>
      <c r="L48" s="437">
        <v>0</v>
      </c>
      <c r="M48" s="437">
        <v>0</v>
      </c>
      <c r="N48" s="437">
        <v>0</v>
      </c>
      <c r="O48" s="437">
        <v>0</v>
      </c>
    </row>
    <row r="49" spans="2:15" x14ac:dyDescent="0.3">
      <c r="B49" s="1313"/>
      <c r="C49" s="202" t="s">
        <v>1252</v>
      </c>
      <c r="D49" s="437">
        <v>0</v>
      </c>
      <c r="E49" s="437">
        <v>0</v>
      </c>
      <c r="F49" s="1114">
        <v>0</v>
      </c>
      <c r="G49" s="437">
        <v>0</v>
      </c>
      <c r="H49" s="1113">
        <v>0</v>
      </c>
      <c r="I49" s="437">
        <v>0</v>
      </c>
      <c r="J49" s="1114">
        <v>0</v>
      </c>
      <c r="K49" s="437">
        <v>0</v>
      </c>
      <c r="L49" s="437">
        <v>0</v>
      </c>
      <c r="M49" s="437">
        <v>0</v>
      </c>
      <c r="N49" s="437">
        <v>0</v>
      </c>
      <c r="O49" s="437">
        <v>0</v>
      </c>
    </row>
    <row r="50" spans="2:15" x14ac:dyDescent="0.3">
      <c r="B50" s="1313"/>
      <c r="C50" s="620" t="s">
        <v>1253</v>
      </c>
      <c r="D50" s="437">
        <v>0</v>
      </c>
      <c r="E50" s="437">
        <v>0</v>
      </c>
      <c r="F50" s="1114">
        <v>0</v>
      </c>
      <c r="G50" s="437">
        <v>0</v>
      </c>
      <c r="H50" s="1113">
        <v>0</v>
      </c>
      <c r="I50" s="437">
        <v>0</v>
      </c>
      <c r="J50" s="1114">
        <v>0</v>
      </c>
      <c r="K50" s="437">
        <v>0</v>
      </c>
      <c r="L50" s="437">
        <v>0</v>
      </c>
      <c r="M50" s="437">
        <v>0</v>
      </c>
      <c r="N50" s="437">
        <v>0</v>
      </c>
      <c r="O50" s="437">
        <v>0</v>
      </c>
    </row>
    <row r="51" spans="2:15" x14ac:dyDescent="0.3">
      <c r="B51" s="1313"/>
      <c r="C51" s="620" t="s">
        <v>1254</v>
      </c>
      <c r="D51" s="437">
        <v>0</v>
      </c>
      <c r="E51" s="437">
        <v>0</v>
      </c>
      <c r="F51" s="1114">
        <v>0</v>
      </c>
      <c r="G51" s="437">
        <v>0</v>
      </c>
      <c r="H51" s="1113">
        <v>0</v>
      </c>
      <c r="I51" s="437">
        <v>0</v>
      </c>
      <c r="J51" s="1114">
        <v>0</v>
      </c>
      <c r="K51" s="437">
        <v>0</v>
      </c>
      <c r="L51" s="437">
        <v>0</v>
      </c>
      <c r="M51" s="437">
        <v>0</v>
      </c>
      <c r="N51" s="437">
        <v>0</v>
      </c>
      <c r="O51" s="437">
        <v>0</v>
      </c>
    </row>
    <row r="52" spans="2:15" x14ac:dyDescent="0.3">
      <c r="B52" s="1313"/>
      <c r="C52" s="202" t="s">
        <v>1255</v>
      </c>
      <c r="D52" s="437">
        <v>0</v>
      </c>
      <c r="E52" s="437">
        <v>0</v>
      </c>
      <c r="F52" s="1114">
        <v>0</v>
      </c>
      <c r="G52" s="437">
        <v>0</v>
      </c>
      <c r="H52" s="1113">
        <v>0</v>
      </c>
      <c r="I52" s="437">
        <v>0</v>
      </c>
      <c r="J52" s="1114">
        <v>0</v>
      </c>
      <c r="K52" s="437">
        <v>0</v>
      </c>
      <c r="L52" s="437">
        <v>0</v>
      </c>
      <c r="M52" s="437">
        <v>0</v>
      </c>
      <c r="N52" s="437">
        <v>0</v>
      </c>
      <c r="O52" s="437">
        <v>0</v>
      </c>
    </row>
    <row r="53" spans="2:15" x14ac:dyDescent="0.3">
      <c r="B53" s="1313"/>
      <c r="C53" s="620" t="s">
        <v>1256</v>
      </c>
      <c r="D53" s="437">
        <v>0</v>
      </c>
      <c r="E53" s="437">
        <v>0</v>
      </c>
      <c r="F53" s="1114">
        <v>0</v>
      </c>
      <c r="G53" s="437">
        <v>0</v>
      </c>
      <c r="H53" s="1113">
        <v>0</v>
      </c>
      <c r="I53" s="437">
        <v>0</v>
      </c>
      <c r="J53" s="1114">
        <v>0</v>
      </c>
      <c r="K53" s="437">
        <v>0</v>
      </c>
      <c r="L53" s="437">
        <v>0</v>
      </c>
      <c r="M53" s="437">
        <v>0</v>
      </c>
      <c r="N53" s="437">
        <v>0</v>
      </c>
      <c r="O53" s="437">
        <v>0</v>
      </c>
    </row>
    <row r="54" spans="2:15" x14ac:dyDescent="0.3">
      <c r="B54" s="1313"/>
      <c r="C54" s="620" t="s">
        <v>1257</v>
      </c>
      <c r="D54" s="437">
        <v>0</v>
      </c>
      <c r="E54" s="437">
        <v>0</v>
      </c>
      <c r="F54" s="1114">
        <v>0</v>
      </c>
      <c r="G54" s="437">
        <v>0</v>
      </c>
      <c r="H54" s="1113">
        <v>0</v>
      </c>
      <c r="I54" s="437">
        <v>0</v>
      </c>
      <c r="J54" s="1114">
        <v>0</v>
      </c>
      <c r="K54" s="437">
        <v>0</v>
      </c>
      <c r="L54" s="437">
        <v>0</v>
      </c>
      <c r="M54" s="437">
        <v>0</v>
      </c>
      <c r="N54" s="437">
        <v>0</v>
      </c>
      <c r="O54" s="437">
        <v>0</v>
      </c>
    </row>
    <row r="55" spans="2:15" x14ac:dyDescent="0.3">
      <c r="B55" s="1313"/>
      <c r="C55" s="202" t="s">
        <v>1258</v>
      </c>
      <c r="D55" s="437">
        <v>0</v>
      </c>
      <c r="E55" s="437">
        <v>0</v>
      </c>
      <c r="F55" s="1114">
        <v>0</v>
      </c>
      <c r="G55" s="437">
        <v>0</v>
      </c>
      <c r="H55" s="1114">
        <v>0</v>
      </c>
      <c r="I55" s="437">
        <v>0</v>
      </c>
      <c r="J55" s="1114">
        <v>0</v>
      </c>
      <c r="K55" s="437">
        <v>0</v>
      </c>
      <c r="L55" s="437">
        <v>0</v>
      </c>
      <c r="M55" s="437">
        <v>0</v>
      </c>
      <c r="N55" s="437">
        <v>0</v>
      </c>
      <c r="O55" s="437">
        <v>0</v>
      </c>
    </row>
    <row r="56" spans="2:15" x14ac:dyDescent="0.3">
      <c r="B56" s="1313"/>
      <c r="C56" s="620" t="s">
        <v>1259</v>
      </c>
      <c r="D56" s="437">
        <v>0</v>
      </c>
      <c r="E56" s="437">
        <v>0</v>
      </c>
      <c r="F56" s="1114">
        <v>0</v>
      </c>
      <c r="G56" s="437">
        <v>0</v>
      </c>
      <c r="H56" s="1114">
        <v>0</v>
      </c>
      <c r="I56" s="437">
        <v>0</v>
      </c>
      <c r="J56" s="1114">
        <v>0</v>
      </c>
      <c r="K56" s="437">
        <v>0</v>
      </c>
      <c r="L56" s="437">
        <v>0</v>
      </c>
      <c r="M56" s="437">
        <v>0</v>
      </c>
      <c r="N56" s="437">
        <v>0</v>
      </c>
      <c r="O56" s="437">
        <v>0</v>
      </c>
    </row>
    <row r="57" spans="2:15" x14ac:dyDescent="0.3">
      <c r="B57" s="1313"/>
      <c r="C57" s="620" t="s">
        <v>1260</v>
      </c>
      <c r="D57" s="437">
        <v>0</v>
      </c>
      <c r="E57" s="437">
        <v>0</v>
      </c>
      <c r="F57" s="1114">
        <v>0</v>
      </c>
      <c r="G57" s="437">
        <v>0</v>
      </c>
      <c r="H57" s="1114">
        <v>0</v>
      </c>
      <c r="I57" s="437">
        <v>0</v>
      </c>
      <c r="J57" s="1114">
        <v>0</v>
      </c>
      <c r="K57" s="437">
        <v>0</v>
      </c>
      <c r="L57" s="437">
        <v>0</v>
      </c>
      <c r="M57" s="437">
        <v>0</v>
      </c>
      <c r="N57" s="437">
        <v>0</v>
      </c>
      <c r="O57" s="437">
        <v>0</v>
      </c>
    </row>
    <row r="58" spans="2:15" x14ac:dyDescent="0.3">
      <c r="B58" s="1313"/>
      <c r="C58" s="620" t="s">
        <v>1261</v>
      </c>
      <c r="D58" s="437">
        <v>0</v>
      </c>
      <c r="E58" s="437">
        <v>0</v>
      </c>
      <c r="F58" s="1114">
        <v>0</v>
      </c>
      <c r="G58" s="437">
        <v>0</v>
      </c>
      <c r="H58" s="1114">
        <v>0</v>
      </c>
      <c r="I58" s="437">
        <v>0</v>
      </c>
      <c r="J58" s="1114">
        <v>0</v>
      </c>
      <c r="K58" s="437">
        <v>0</v>
      </c>
      <c r="L58" s="437">
        <v>0</v>
      </c>
      <c r="M58" s="437">
        <v>0</v>
      </c>
      <c r="N58" s="437">
        <v>0</v>
      </c>
      <c r="O58" s="437">
        <v>0</v>
      </c>
    </row>
    <row r="59" spans="2:15" x14ac:dyDescent="0.3">
      <c r="B59" s="1313"/>
      <c r="C59" s="202" t="s">
        <v>1262</v>
      </c>
      <c r="D59" s="437">
        <v>0</v>
      </c>
      <c r="E59" s="437">
        <v>0</v>
      </c>
      <c r="F59" s="1114">
        <v>0</v>
      </c>
      <c r="G59" s="437">
        <v>0</v>
      </c>
      <c r="H59" s="1114">
        <v>0</v>
      </c>
      <c r="I59" s="437">
        <v>0</v>
      </c>
      <c r="J59" s="1114">
        <v>0</v>
      </c>
      <c r="K59" s="437">
        <v>0</v>
      </c>
      <c r="L59" s="437">
        <v>0</v>
      </c>
      <c r="M59" s="437">
        <v>0</v>
      </c>
      <c r="N59" s="437">
        <v>0</v>
      </c>
      <c r="O59" s="437">
        <v>0</v>
      </c>
    </row>
    <row r="60" spans="2:15" x14ac:dyDescent="0.3">
      <c r="B60" s="1314"/>
      <c r="C60" s="617" t="s">
        <v>1263</v>
      </c>
      <c r="D60" s="618">
        <v>1437</v>
      </c>
      <c r="E60" s="618">
        <v>17</v>
      </c>
      <c r="F60" s="769">
        <v>0.49044371626957645</v>
      </c>
      <c r="G60" s="618">
        <v>1449</v>
      </c>
      <c r="H60" s="733">
        <v>2.3813333333333334E-3</v>
      </c>
      <c r="I60" s="618">
        <v>18</v>
      </c>
      <c r="J60" s="769">
        <v>0.36200399999999999</v>
      </c>
      <c r="K60" s="618">
        <v>2.4990000000000001</v>
      </c>
      <c r="L60" s="618">
        <v>314</v>
      </c>
      <c r="M60" s="1115">
        <v>0.2164362790224367</v>
      </c>
      <c r="N60" s="618">
        <v>1</v>
      </c>
      <c r="O60" s="618">
        <v>0</v>
      </c>
    </row>
    <row r="61" spans="2:15" ht="16.5" customHeight="1" x14ac:dyDescent="0.3">
      <c r="B61" s="1312" t="s">
        <v>1264</v>
      </c>
      <c r="C61" s="612" t="s">
        <v>1246</v>
      </c>
      <c r="D61" s="412">
        <v>1118</v>
      </c>
      <c r="E61" s="613">
        <v>756</v>
      </c>
      <c r="F61" s="765">
        <v>0.18239820857243777</v>
      </c>
      <c r="G61" s="613">
        <v>1207</v>
      </c>
      <c r="H61" s="614">
        <v>8.0999999999999996E-4</v>
      </c>
      <c r="I61" s="613">
        <v>655</v>
      </c>
      <c r="J61" s="765">
        <v>0.42726500000000001</v>
      </c>
      <c r="K61" s="613">
        <v>2.8149999999999999</v>
      </c>
      <c r="L61" s="613">
        <v>306</v>
      </c>
      <c r="M61" s="767">
        <v>0.25339289375884949</v>
      </c>
      <c r="N61" s="613">
        <v>0</v>
      </c>
      <c r="O61" s="613">
        <v>0</v>
      </c>
    </row>
    <row r="62" spans="2:15" x14ac:dyDescent="0.3">
      <c r="B62" s="1313"/>
      <c r="C62" s="620" t="s">
        <v>1247</v>
      </c>
      <c r="D62" s="437">
        <v>728</v>
      </c>
      <c r="E62" s="437">
        <v>621</v>
      </c>
      <c r="F62" s="766">
        <v>0.20261734876658211</v>
      </c>
      <c r="G62" s="437">
        <v>802</v>
      </c>
      <c r="H62" s="615">
        <v>6.2E-4</v>
      </c>
      <c r="I62" s="437">
        <v>449</v>
      </c>
      <c r="J62" s="766">
        <v>0.445301</v>
      </c>
      <c r="K62" s="437">
        <v>2.91</v>
      </c>
      <c r="L62" s="437">
        <v>183</v>
      </c>
      <c r="M62" s="768">
        <v>0.22853692000251677</v>
      </c>
      <c r="N62" s="437">
        <v>0</v>
      </c>
      <c r="O62" s="437">
        <v>0</v>
      </c>
    </row>
    <row r="63" spans="2:15" x14ac:dyDescent="0.3">
      <c r="B63" s="1313"/>
      <c r="C63" s="620" t="s">
        <v>1248</v>
      </c>
      <c r="D63" s="437">
        <v>390</v>
      </c>
      <c r="E63" s="437">
        <v>135</v>
      </c>
      <c r="F63" s="766">
        <v>8.9596808259146954E-2</v>
      </c>
      <c r="G63" s="437">
        <v>405</v>
      </c>
      <c r="H63" s="615">
        <v>1.1869999999999999E-3</v>
      </c>
      <c r="I63" s="437">
        <v>206</v>
      </c>
      <c r="J63" s="766">
        <v>0.39160699999999998</v>
      </c>
      <c r="K63" s="437">
        <v>2.6269999999999998</v>
      </c>
      <c r="L63" s="437">
        <v>123</v>
      </c>
      <c r="M63" s="768">
        <v>0.30253673637320133</v>
      </c>
      <c r="N63" s="437">
        <v>0</v>
      </c>
      <c r="O63" s="437">
        <v>0</v>
      </c>
    </row>
    <row r="64" spans="2:15" x14ac:dyDescent="0.3">
      <c r="B64" s="1313"/>
      <c r="C64" s="202" t="s">
        <v>1249</v>
      </c>
      <c r="D64" s="437">
        <v>234</v>
      </c>
      <c r="E64" s="437">
        <v>194</v>
      </c>
      <c r="F64" s="766">
        <v>0.24176712449350402</v>
      </c>
      <c r="G64" s="437">
        <v>267</v>
      </c>
      <c r="H64" s="615">
        <v>1.864E-3</v>
      </c>
      <c r="I64" s="437">
        <v>217</v>
      </c>
      <c r="J64" s="766">
        <v>0.43071399999999999</v>
      </c>
      <c r="K64" s="437">
        <v>2.7989999999999999</v>
      </c>
      <c r="L64" s="437">
        <v>114</v>
      </c>
      <c r="M64" s="768">
        <v>0.42786297831157499</v>
      </c>
      <c r="N64" s="437">
        <v>0</v>
      </c>
      <c r="O64" s="437">
        <v>0</v>
      </c>
    </row>
    <row r="65" spans="2:15" x14ac:dyDescent="0.3">
      <c r="B65" s="1313"/>
      <c r="C65" s="202" t="s">
        <v>1250</v>
      </c>
      <c r="D65" s="437">
        <v>492</v>
      </c>
      <c r="E65" s="437">
        <v>370</v>
      </c>
      <c r="F65" s="766">
        <v>0.24496491169686471</v>
      </c>
      <c r="G65" s="437">
        <v>518</v>
      </c>
      <c r="H65" s="615">
        <v>3.441E-3</v>
      </c>
      <c r="I65" s="437">
        <v>373</v>
      </c>
      <c r="J65" s="766">
        <v>0.44118000000000002</v>
      </c>
      <c r="K65" s="437">
        <v>2.3620000000000001</v>
      </c>
      <c r="L65" s="437">
        <v>311</v>
      </c>
      <c r="M65" s="768">
        <v>0.60045789043866349</v>
      </c>
      <c r="N65" s="437">
        <v>1</v>
      </c>
      <c r="O65" s="437">
        <v>-1</v>
      </c>
    </row>
    <row r="66" spans="2:15" x14ac:dyDescent="0.3">
      <c r="B66" s="1313"/>
      <c r="C66" s="202" t="s">
        <v>1251</v>
      </c>
      <c r="D66" s="437">
        <v>330</v>
      </c>
      <c r="E66" s="437">
        <v>119</v>
      </c>
      <c r="F66" s="766">
        <v>0.46631249716798107</v>
      </c>
      <c r="G66" s="437">
        <v>325</v>
      </c>
      <c r="H66" s="615">
        <v>6.1760000000000001E-3</v>
      </c>
      <c r="I66" s="437">
        <v>241</v>
      </c>
      <c r="J66" s="766">
        <v>0.42918499999999998</v>
      </c>
      <c r="K66" s="437">
        <v>2.4620000000000002</v>
      </c>
      <c r="L66" s="437">
        <v>243</v>
      </c>
      <c r="M66" s="768">
        <v>0.7475588620695599</v>
      </c>
      <c r="N66" s="437">
        <v>1</v>
      </c>
      <c r="O66" s="437">
        <v>-1</v>
      </c>
    </row>
    <row r="67" spans="2:15" x14ac:dyDescent="0.3">
      <c r="B67" s="1313"/>
      <c r="C67" s="202" t="s">
        <v>1252</v>
      </c>
      <c r="D67" s="437">
        <v>670</v>
      </c>
      <c r="E67" s="437">
        <v>221</v>
      </c>
      <c r="F67" s="766">
        <v>0.32013837494896397</v>
      </c>
      <c r="G67" s="437">
        <v>461</v>
      </c>
      <c r="H67" s="615">
        <v>1.4818E-2</v>
      </c>
      <c r="I67" s="437">
        <v>304</v>
      </c>
      <c r="J67" s="766">
        <v>0.43372899999999998</v>
      </c>
      <c r="K67" s="437">
        <v>2.024</v>
      </c>
      <c r="L67" s="437">
        <v>472</v>
      </c>
      <c r="M67" s="768">
        <v>1.0238271137479369</v>
      </c>
      <c r="N67" s="437">
        <v>3</v>
      </c>
      <c r="O67" s="437">
        <v>-3</v>
      </c>
    </row>
    <row r="68" spans="2:15" x14ac:dyDescent="0.3">
      <c r="B68" s="1313"/>
      <c r="C68" s="620" t="s">
        <v>1253</v>
      </c>
      <c r="D68" s="437">
        <v>434</v>
      </c>
      <c r="E68" s="437">
        <v>183</v>
      </c>
      <c r="F68" s="766">
        <v>0.28170636114915837</v>
      </c>
      <c r="G68" s="437">
        <v>298</v>
      </c>
      <c r="H68" s="615">
        <v>1.1559E-2</v>
      </c>
      <c r="I68" s="437">
        <v>212</v>
      </c>
      <c r="J68" s="766">
        <v>0.42888300000000001</v>
      </c>
      <c r="K68" s="437">
        <v>2.3050000000000002</v>
      </c>
      <c r="L68" s="437">
        <v>280</v>
      </c>
      <c r="M68" s="768">
        <v>0.93922483464885587</v>
      </c>
      <c r="N68" s="437">
        <v>1</v>
      </c>
      <c r="O68" s="437">
        <v>-2</v>
      </c>
    </row>
    <row r="69" spans="2:15" x14ac:dyDescent="0.3">
      <c r="B69" s="1313"/>
      <c r="C69" s="620" t="s">
        <v>1254</v>
      </c>
      <c r="D69" s="437">
        <v>236</v>
      </c>
      <c r="E69" s="437">
        <v>38</v>
      </c>
      <c r="F69" s="766">
        <v>0.50271234093062434</v>
      </c>
      <c r="G69" s="437">
        <v>163</v>
      </c>
      <c r="H69" s="615">
        <v>2.077E-2</v>
      </c>
      <c r="I69" s="437">
        <v>92</v>
      </c>
      <c r="J69" s="766">
        <v>0.442579</v>
      </c>
      <c r="K69" s="437">
        <v>1.5109999999999999</v>
      </c>
      <c r="L69" s="437">
        <v>192</v>
      </c>
      <c r="M69" s="768">
        <v>1.178353583981157</v>
      </c>
      <c r="N69" s="437">
        <v>1</v>
      </c>
      <c r="O69" s="437">
        <v>-1</v>
      </c>
    </row>
    <row r="70" spans="2:15" x14ac:dyDescent="0.3">
      <c r="B70" s="1313"/>
      <c r="C70" s="202" t="s">
        <v>1255</v>
      </c>
      <c r="D70" s="437">
        <v>373</v>
      </c>
      <c r="E70" s="437">
        <v>18</v>
      </c>
      <c r="F70" s="766">
        <v>0.26577509957111672</v>
      </c>
      <c r="G70" s="437">
        <v>265</v>
      </c>
      <c r="H70" s="615">
        <v>4.6247000000000003E-2</v>
      </c>
      <c r="I70" s="437">
        <v>72</v>
      </c>
      <c r="J70" s="766">
        <v>0.44634400000000002</v>
      </c>
      <c r="K70" s="437">
        <v>1.9810000000000001</v>
      </c>
      <c r="L70" s="437">
        <v>398</v>
      </c>
      <c r="M70" s="768">
        <v>1.5012574473274733</v>
      </c>
      <c r="N70" s="437">
        <v>5</v>
      </c>
      <c r="O70" s="437">
        <v>-5</v>
      </c>
    </row>
    <row r="71" spans="2:15" x14ac:dyDescent="0.3">
      <c r="B71" s="1313"/>
      <c r="C71" s="620" t="s">
        <v>1256</v>
      </c>
      <c r="D71" s="437">
        <v>262</v>
      </c>
      <c r="E71" s="437">
        <v>16</v>
      </c>
      <c r="F71" s="766">
        <v>0.28808793940068567</v>
      </c>
      <c r="G71" s="437">
        <v>174</v>
      </c>
      <c r="H71" s="615">
        <v>3.4216000000000003E-2</v>
      </c>
      <c r="I71" s="437">
        <v>59</v>
      </c>
      <c r="J71" s="766">
        <v>0.44656800000000002</v>
      </c>
      <c r="K71" s="437">
        <v>1.819</v>
      </c>
      <c r="L71" s="437">
        <v>240</v>
      </c>
      <c r="M71" s="768">
        <v>1.3796356040626268</v>
      </c>
      <c r="N71" s="437">
        <v>3</v>
      </c>
      <c r="O71" s="437">
        <v>-2</v>
      </c>
    </row>
    <row r="72" spans="2:15" x14ac:dyDescent="0.3">
      <c r="B72" s="1313"/>
      <c r="C72" s="620" t="s">
        <v>1257</v>
      </c>
      <c r="D72" s="437">
        <v>111</v>
      </c>
      <c r="E72" s="437">
        <v>1</v>
      </c>
      <c r="F72" s="766">
        <v>9.9400277309289013E-3</v>
      </c>
      <c r="G72" s="437">
        <v>91</v>
      </c>
      <c r="H72" s="615">
        <v>6.9262000000000004E-2</v>
      </c>
      <c r="I72" s="437">
        <v>13</v>
      </c>
      <c r="J72" s="766">
        <v>0.44591599999999998</v>
      </c>
      <c r="K72" s="437">
        <v>2.29</v>
      </c>
      <c r="L72" s="437">
        <v>158</v>
      </c>
      <c r="M72" s="768">
        <v>1.733929433561525</v>
      </c>
      <c r="N72" s="437">
        <v>3</v>
      </c>
      <c r="O72" s="437">
        <v>-2</v>
      </c>
    </row>
    <row r="73" spans="2:15" x14ac:dyDescent="0.3">
      <c r="B73" s="1313"/>
      <c r="C73" s="202" t="s">
        <v>1258</v>
      </c>
      <c r="D73" s="437">
        <v>49</v>
      </c>
      <c r="E73" s="437">
        <v>18</v>
      </c>
      <c r="F73" s="766">
        <v>0.30957637763216223</v>
      </c>
      <c r="G73" s="437">
        <v>54</v>
      </c>
      <c r="H73" s="615">
        <v>0.114607</v>
      </c>
      <c r="I73" s="437">
        <v>20</v>
      </c>
      <c r="J73" s="766">
        <v>0.44230599999999998</v>
      </c>
      <c r="K73" s="437">
        <v>2.399</v>
      </c>
      <c r="L73" s="437">
        <v>108</v>
      </c>
      <c r="M73" s="768">
        <v>2.0058334501745638</v>
      </c>
      <c r="N73" s="437">
        <v>3</v>
      </c>
      <c r="O73" s="437">
        <v>-2</v>
      </c>
    </row>
    <row r="74" spans="2:15" x14ac:dyDescent="0.3">
      <c r="B74" s="1313"/>
      <c r="C74" s="620" t="s">
        <v>1259</v>
      </c>
      <c r="D74" s="437">
        <v>43</v>
      </c>
      <c r="E74" s="437">
        <v>16</v>
      </c>
      <c r="F74" s="766">
        <v>0.34308755287174741</v>
      </c>
      <c r="G74" s="437">
        <v>49</v>
      </c>
      <c r="H74" s="615">
        <v>0.1053</v>
      </c>
      <c r="I74" s="437">
        <v>19</v>
      </c>
      <c r="J74" s="766">
        <v>0.44153799999999999</v>
      </c>
      <c r="K74" s="437">
        <v>2.3889999999999998</v>
      </c>
      <c r="L74" s="437">
        <v>96</v>
      </c>
      <c r="M74" s="768">
        <v>1.9520680255805514</v>
      </c>
      <c r="N74" s="437">
        <v>2</v>
      </c>
      <c r="O74" s="437">
        <v>-2</v>
      </c>
    </row>
    <row r="75" spans="2:15" x14ac:dyDescent="0.3">
      <c r="B75" s="1313"/>
      <c r="C75" s="620" t="s">
        <v>1260</v>
      </c>
      <c r="D75" s="437">
        <v>6</v>
      </c>
      <c r="E75" s="437">
        <v>2</v>
      </c>
      <c r="F75" s="766">
        <v>0</v>
      </c>
      <c r="G75" s="437">
        <v>5</v>
      </c>
      <c r="H75" s="615">
        <v>0.20780000000000001</v>
      </c>
      <c r="I75" s="437">
        <v>1</v>
      </c>
      <c r="J75" s="766">
        <v>0.45</v>
      </c>
      <c r="K75" s="437">
        <v>2.5</v>
      </c>
      <c r="L75" s="437">
        <v>12</v>
      </c>
      <c r="M75" s="768">
        <v>2.5441919999364222</v>
      </c>
      <c r="N75" s="437">
        <v>0</v>
      </c>
      <c r="O75" s="437">
        <v>-1</v>
      </c>
    </row>
    <row r="76" spans="2:15" x14ac:dyDescent="0.3">
      <c r="B76" s="1313"/>
      <c r="C76" s="620" t="s">
        <v>1261</v>
      </c>
      <c r="D76" s="437">
        <v>0</v>
      </c>
      <c r="E76" s="437">
        <v>0</v>
      </c>
      <c r="F76" s="766">
        <v>0</v>
      </c>
      <c r="G76" s="437">
        <v>0</v>
      </c>
      <c r="H76" s="615">
        <v>0</v>
      </c>
      <c r="I76" s="437">
        <v>0</v>
      </c>
      <c r="J76" s="766">
        <v>0</v>
      </c>
      <c r="K76" s="437">
        <v>0</v>
      </c>
      <c r="L76" s="437">
        <v>0</v>
      </c>
      <c r="M76" s="768" t="s">
        <v>1274</v>
      </c>
      <c r="N76" s="437">
        <v>0</v>
      </c>
      <c r="O76" s="437">
        <v>0</v>
      </c>
    </row>
    <row r="77" spans="2:15" x14ac:dyDescent="0.3">
      <c r="B77" s="1313"/>
      <c r="C77" s="202" t="s">
        <v>1262</v>
      </c>
      <c r="D77" s="437">
        <v>56</v>
      </c>
      <c r="E77" s="437">
        <v>4</v>
      </c>
      <c r="F77" s="766">
        <v>0.68915170502931655</v>
      </c>
      <c r="G77" s="437">
        <v>55</v>
      </c>
      <c r="H77" s="615">
        <v>1</v>
      </c>
      <c r="I77" s="437">
        <v>36</v>
      </c>
      <c r="J77" s="766">
        <v>0.44638100000000003</v>
      </c>
      <c r="K77" s="437">
        <v>2.5</v>
      </c>
      <c r="L77" s="437">
        <v>1</v>
      </c>
      <c r="M77" s="768">
        <v>1.6136448445397088E-2</v>
      </c>
      <c r="N77" s="437">
        <v>24</v>
      </c>
      <c r="O77" s="437">
        <v>-31</v>
      </c>
    </row>
    <row r="78" spans="2:15" x14ac:dyDescent="0.3">
      <c r="B78" s="1314"/>
      <c r="C78" s="617" t="s">
        <v>1263</v>
      </c>
      <c r="D78" s="618">
        <v>3322</v>
      </c>
      <c r="E78" s="618">
        <v>1700</v>
      </c>
      <c r="F78" s="770">
        <v>0.34001053738904335</v>
      </c>
      <c r="G78" s="618">
        <v>3153</v>
      </c>
      <c r="H78" s="733">
        <v>0.14849537499999999</v>
      </c>
      <c r="I78" s="618">
        <v>1918</v>
      </c>
      <c r="J78" s="770">
        <v>0.43713799999999997</v>
      </c>
      <c r="K78" s="618">
        <v>2.4177499999999998</v>
      </c>
      <c r="L78" s="618">
        <v>1954</v>
      </c>
      <c r="M78" s="770">
        <v>0.61970794167244414</v>
      </c>
      <c r="N78" s="618">
        <v>37</v>
      </c>
      <c r="O78" s="618">
        <v>-43</v>
      </c>
    </row>
    <row r="79" spans="2:15" ht="36.75" customHeight="1" x14ac:dyDescent="0.3">
      <c r="B79" s="1311" t="s">
        <v>1270</v>
      </c>
      <c r="C79" s="1311"/>
      <c r="D79" s="616">
        <v>8380</v>
      </c>
      <c r="E79" s="616">
        <v>2074</v>
      </c>
      <c r="F79" s="771">
        <v>0.3159415294865186</v>
      </c>
      <c r="G79" s="616">
        <v>8131</v>
      </c>
      <c r="H79" s="732"/>
      <c r="I79" s="616">
        <v>3549</v>
      </c>
      <c r="J79" s="772"/>
      <c r="K79" s="616">
        <v>2.326947085229369</v>
      </c>
      <c r="L79" s="616">
        <v>2797</v>
      </c>
      <c r="M79" s="772"/>
      <c r="N79" s="616">
        <v>47</v>
      </c>
      <c r="O79" s="616">
        <v>-60</v>
      </c>
    </row>
  </sheetData>
  <mergeCells count="6">
    <mergeCell ref="B79:C79"/>
    <mergeCell ref="B5:B6"/>
    <mergeCell ref="B7:B24"/>
    <mergeCell ref="B25:B42"/>
    <mergeCell ref="B61:B78"/>
    <mergeCell ref="B43:B60"/>
  </mergeCells>
  <hyperlinks>
    <hyperlink ref="H2" location="_INDEX" display="Index" xr:uid="{9254392A-E20B-4182-B839-05B50293F8FB}"/>
  </hyperlinks>
  <pageMargins left="0.7" right="0.7" top="0.78740157499999996" bottom="0.78740157499999996" header="0.3" footer="0.3"/>
  <pageSetup paperSize="9" scale="10" orientation="landscape" r:id="rId1"/>
  <colBreaks count="1" manualBreakCount="1">
    <brk id="1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2">
    <tabColor theme="5"/>
    <pageSetUpPr autoPageBreaks="0" fitToPage="1"/>
  </sheetPr>
  <dimension ref="B2:J22"/>
  <sheetViews>
    <sheetView showGridLines="0" zoomScaleNormal="100" zoomScaleSheetLayoutView="100" workbookViewId="0">
      <selection activeCell="H2" sqref="H2"/>
    </sheetView>
  </sheetViews>
  <sheetFormatPr baseColWidth="10" defaultColWidth="9" defaultRowHeight="16.5" x14ac:dyDescent="0.3"/>
  <cols>
    <col min="1" max="1" width="9" style="4"/>
    <col min="2" max="2" width="7.375" style="4" customWidth="1"/>
    <col min="3" max="3" width="50.5" style="4" customWidth="1"/>
    <col min="4" max="5" width="23.25" style="4" customWidth="1"/>
    <col min="6" max="6" width="25.75" style="4" customWidth="1"/>
    <col min="7" max="7" width="23.25" style="4" customWidth="1"/>
    <col min="8" max="8" width="22.375" style="4" customWidth="1"/>
    <col min="9" max="16384" width="9" style="4"/>
  </cols>
  <sheetData>
    <row r="2" spans="2:10" x14ac:dyDescent="0.3">
      <c r="B2" s="185" t="s">
        <v>1275</v>
      </c>
      <c r="C2" s="408"/>
      <c r="D2" s="5"/>
      <c r="E2" s="5"/>
      <c r="F2" s="5"/>
      <c r="G2" s="5"/>
      <c r="H2" s="1028" t="s">
        <v>180</v>
      </c>
    </row>
    <row r="3" spans="2:10" x14ac:dyDescent="0.3">
      <c r="B3" s="1" t="str">
        <f>Stichtag &amp; Einheit_Mio</f>
        <v>31.12.2024 - in Mio. €</v>
      </c>
    </row>
    <row r="4" spans="2:10" x14ac:dyDescent="0.3">
      <c r="B4" s="1"/>
    </row>
    <row r="5" spans="2:10" ht="82.5" x14ac:dyDescent="0.3">
      <c r="B5" s="8"/>
      <c r="C5" s="8"/>
      <c r="D5" s="190" t="s">
        <v>1276</v>
      </c>
      <c r="E5" s="7" t="s">
        <v>1277</v>
      </c>
      <c r="F5" s="7" t="s">
        <v>1278</v>
      </c>
      <c r="G5" s="7" t="s">
        <v>1279</v>
      </c>
      <c r="H5" s="7" t="s">
        <v>1280</v>
      </c>
    </row>
    <row r="6" spans="2:10" x14ac:dyDescent="0.3">
      <c r="B6" s="374"/>
      <c r="C6" s="374"/>
      <c r="D6" s="375" t="s">
        <v>183</v>
      </c>
      <c r="E6" s="375" t="s">
        <v>184</v>
      </c>
      <c r="F6" s="375" t="s">
        <v>185</v>
      </c>
      <c r="G6" s="375" t="s">
        <v>221</v>
      </c>
      <c r="H6" s="375" t="s">
        <v>222</v>
      </c>
    </row>
    <row r="7" spans="2:10" x14ac:dyDescent="0.3">
      <c r="B7" s="18">
        <v>1</v>
      </c>
      <c r="C7" s="19" t="s">
        <v>1190</v>
      </c>
      <c r="D7" s="412">
        <v>0</v>
      </c>
      <c r="E7" s="412">
        <v>4191</v>
      </c>
      <c r="F7" s="413">
        <v>1</v>
      </c>
      <c r="G7" s="776">
        <v>0</v>
      </c>
      <c r="H7" s="775">
        <v>0</v>
      </c>
      <c r="J7" s="409"/>
    </row>
    <row r="8" spans="2:10" x14ac:dyDescent="0.3">
      <c r="B8" s="21">
        <v>1.1000000000000001</v>
      </c>
      <c r="C8" s="380" t="s">
        <v>1281</v>
      </c>
      <c r="D8" s="778">
        <v>0</v>
      </c>
      <c r="E8" s="414">
        <v>950</v>
      </c>
      <c r="F8" s="415">
        <v>1</v>
      </c>
      <c r="G8" s="776">
        <v>0</v>
      </c>
      <c r="H8" s="776">
        <v>0</v>
      </c>
      <c r="J8" s="409"/>
    </row>
    <row r="9" spans="2:10" x14ac:dyDescent="0.3">
      <c r="B9" s="21">
        <v>1.2</v>
      </c>
      <c r="C9" s="380" t="s">
        <v>1282</v>
      </c>
      <c r="D9" s="778">
        <v>0</v>
      </c>
      <c r="E9" s="414">
        <v>573</v>
      </c>
      <c r="F9" s="415">
        <v>1</v>
      </c>
      <c r="G9" s="776">
        <v>0</v>
      </c>
      <c r="H9" s="776">
        <v>0</v>
      </c>
      <c r="J9" s="409"/>
    </row>
    <row r="10" spans="2:10" x14ac:dyDescent="0.3">
      <c r="B10" s="21">
        <v>2</v>
      </c>
      <c r="C10" s="26" t="s">
        <v>1195</v>
      </c>
      <c r="D10" s="414">
        <v>3071</v>
      </c>
      <c r="E10" s="414">
        <v>3493</v>
      </c>
      <c r="F10" s="415">
        <v>1.72E-2</v>
      </c>
      <c r="G10" s="46">
        <v>0.879</v>
      </c>
      <c r="H10" s="773">
        <v>0.1038</v>
      </c>
      <c r="J10" s="409"/>
    </row>
    <row r="11" spans="2:10" x14ac:dyDescent="0.3">
      <c r="B11" s="21">
        <v>3</v>
      </c>
      <c r="C11" s="26" t="s">
        <v>1196</v>
      </c>
      <c r="D11" s="414">
        <v>6736</v>
      </c>
      <c r="E11" s="414">
        <v>11835</v>
      </c>
      <c r="F11" s="415">
        <v>5.2200000000000003E-2</v>
      </c>
      <c r="G11" s="415">
        <v>0.55930000000000002</v>
      </c>
      <c r="H11" s="773">
        <v>0.38850000000000001</v>
      </c>
      <c r="J11" s="409"/>
    </row>
    <row r="12" spans="2:10" ht="33" x14ac:dyDescent="0.3">
      <c r="B12" s="21">
        <v>3.1</v>
      </c>
      <c r="C12" s="380" t="s">
        <v>1283</v>
      </c>
      <c r="D12" s="778">
        <v>0</v>
      </c>
      <c r="E12" s="414">
        <v>1736</v>
      </c>
      <c r="F12" s="415">
        <v>1.83E-2</v>
      </c>
      <c r="G12" s="776">
        <v>0</v>
      </c>
      <c r="H12" s="776">
        <v>0.98170000000000002</v>
      </c>
      <c r="J12" s="409"/>
    </row>
    <row r="13" spans="2:10" ht="33" x14ac:dyDescent="0.3">
      <c r="B13" s="21">
        <v>3.2</v>
      </c>
      <c r="C13" s="380" t="s">
        <v>1284</v>
      </c>
      <c r="D13" s="778">
        <v>2363</v>
      </c>
      <c r="E13" s="414">
        <v>2320</v>
      </c>
      <c r="F13" s="773">
        <v>0</v>
      </c>
      <c r="G13" s="415">
        <v>1</v>
      </c>
      <c r="H13" s="776">
        <v>0</v>
      </c>
      <c r="J13" s="409"/>
    </row>
    <row r="14" spans="2:10" x14ac:dyDescent="0.3">
      <c r="B14" s="21">
        <v>4</v>
      </c>
      <c r="C14" s="26" t="s">
        <v>1197</v>
      </c>
      <c r="D14" s="414">
        <v>10540</v>
      </c>
      <c r="E14" s="414">
        <v>12616</v>
      </c>
      <c r="F14" s="773">
        <v>5.4999999999999997E-3</v>
      </c>
      <c r="G14" s="415">
        <v>0.81540000000000001</v>
      </c>
      <c r="H14" s="773">
        <v>0.17910000000000001</v>
      </c>
      <c r="J14" s="409"/>
    </row>
    <row r="15" spans="2:10" ht="33" x14ac:dyDescent="0.3">
      <c r="B15" s="21">
        <v>4.0999999999999996</v>
      </c>
      <c r="C15" s="418" t="s">
        <v>1285</v>
      </c>
      <c r="D15" s="778">
        <v>244</v>
      </c>
      <c r="E15" s="414">
        <v>242</v>
      </c>
      <c r="F15" s="773">
        <v>5.0000000000000001E-4</v>
      </c>
      <c r="G15" s="415">
        <v>0.99950000000000006</v>
      </c>
      <c r="H15" s="773">
        <v>0</v>
      </c>
      <c r="J15" s="409"/>
    </row>
    <row r="16" spans="2:10" ht="33" x14ac:dyDescent="0.3">
      <c r="B16" s="21">
        <v>4.2</v>
      </c>
      <c r="C16" s="418" t="s">
        <v>1286</v>
      </c>
      <c r="D16" s="778">
        <v>7331</v>
      </c>
      <c r="E16" s="414">
        <v>7351</v>
      </c>
      <c r="F16" s="773">
        <v>0</v>
      </c>
      <c r="G16" s="415">
        <v>0.99390000000000001</v>
      </c>
      <c r="H16" s="773">
        <v>6.1000000000000004E-3</v>
      </c>
      <c r="J16" s="409"/>
    </row>
    <row r="17" spans="2:10" x14ac:dyDescent="0.3">
      <c r="B17" s="21">
        <v>4.3</v>
      </c>
      <c r="C17" s="418" t="s">
        <v>1287</v>
      </c>
      <c r="D17" s="778">
        <v>253</v>
      </c>
      <c r="E17" s="414">
        <v>295</v>
      </c>
      <c r="F17" s="773">
        <v>2.9999999999999997E-4</v>
      </c>
      <c r="G17" s="415">
        <v>0.43409999999999999</v>
      </c>
      <c r="H17" s="773">
        <v>0.56559999999999999</v>
      </c>
      <c r="J17" s="409"/>
    </row>
    <row r="18" spans="2:10" x14ac:dyDescent="0.3">
      <c r="B18" s="21">
        <v>4.4000000000000004</v>
      </c>
      <c r="C18" s="418" t="s">
        <v>1288</v>
      </c>
      <c r="D18" s="778">
        <v>210</v>
      </c>
      <c r="E18" s="414">
        <v>199</v>
      </c>
      <c r="F18" s="773">
        <v>1.9E-3</v>
      </c>
      <c r="G18" s="415">
        <v>0.98</v>
      </c>
      <c r="H18" s="773">
        <v>1.8100000000000002E-2</v>
      </c>
      <c r="J18" s="409"/>
    </row>
    <row r="19" spans="2:10" x14ac:dyDescent="0.3">
      <c r="B19" s="21">
        <v>4.5</v>
      </c>
      <c r="C19" s="418" t="s">
        <v>1289</v>
      </c>
      <c r="D19" s="778">
        <v>2502</v>
      </c>
      <c r="E19" s="414">
        <v>4529</v>
      </c>
      <c r="F19" s="773">
        <v>1.52E-2</v>
      </c>
      <c r="G19" s="415">
        <v>0.53339999999999999</v>
      </c>
      <c r="H19" s="773">
        <v>0.45140000000000002</v>
      </c>
      <c r="J19" s="409"/>
    </row>
    <row r="20" spans="2:10" x14ac:dyDescent="0.3">
      <c r="B20" s="21">
        <v>5</v>
      </c>
      <c r="C20" s="26" t="s">
        <v>303</v>
      </c>
      <c r="D20" s="414">
        <v>1</v>
      </c>
      <c r="E20" s="414">
        <v>1</v>
      </c>
      <c r="F20" s="773">
        <v>0.1716</v>
      </c>
      <c r="G20" s="415">
        <v>0.82840000000000003</v>
      </c>
      <c r="H20" s="776">
        <v>0</v>
      </c>
      <c r="J20" s="409"/>
    </row>
    <row r="21" spans="2:10" x14ac:dyDescent="0.3">
      <c r="B21" s="24">
        <v>6</v>
      </c>
      <c r="C21" s="27" t="s">
        <v>1290</v>
      </c>
      <c r="D21" s="416">
        <v>394</v>
      </c>
      <c r="E21" s="416">
        <v>424</v>
      </c>
      <c r="F21" s="774">
        <v>0</v>
      </c>
      <c r="G21" s="417">
        <v>1</v>
      </c>
      <c r="H21" s="777">
        <v>0</v>
      </c>
      <c r="J21" s="409"/>
    </row>
    <row r="22" spans="2:10" s="5" customFormat="1" x14ac:dyDescent="0.3">
      <c r="B22" s="17">
        <v>7</v>
      </c>
      <c r="C22" s="11" t="s">
        <v>724</v>
      </c>
      <c r="D22" s="410">
        <v>20741</v>
      </c>
      <c r="E22" s="410">
        <v>32561</v>
      </c>
      <c r="F22" s="411">
        <v>0.151668</v>
      </c>
      <c r="G22" s="411">
        <v>0.62659200000000004</v>
      </c>
      <c r="H22" s="411">
        <v>0.22173999999999999</v>
      </c>
      <c r="J22" s="409"/>
    </row>
  </sheetData>
  <hyperlinks>
    <hyperlink ref="H2" location="_INDEX" display="Index" xr:uid="{F0635A9D-AB22-49F8-98EB-0938B7DC2FDA}"/>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3">
    <tabColor theme="5"/>
    <pageSetUpPr autoPageBreaks="0" fitToPage="1"/>
  </sheetPr>
  <dimension ref="A2:V35"/>
  <sheetViews>
    <sheetView showGridLines="0" zoomScaleNormal="100" zoomScaleSheetLayoutView="100" workbookViewId="0">
      <selection activeCell="F2" sqref="F2"/>
    </sheetView>
  </sheetViews>
  <sheetFormatPr baseColWidth="10" defaultColWidth="9" defaultRowHeight="16.5" x14ac:dyDescent="0.3"/>
  <cols>
    <col min="1" max="1" width="5.625" style="4" customWidth="1"/>
    <col min="2" max="2" width="5.375" style="4" customWidth="1"/>
    <col min="3" max="3" width="42.5" style="4" customWidth="1"/>
    <col min="4" max="17" width="15.625" style="4" customWidth="1"/>
    <col min="18" max="18" width="16.625" style="4" customWidth="1"/>
    <col min="19" max="16384" width="9" style="4"/>
  </cols>
  <sheetData>
    <row r="2" spans="1:22" x14ac:dyDescent="0.3">
      <c r="B2" s="5" t="s">
        <v>1291</v>
      </c>
      <c r="F2" s="1028" t="s">
        <v>180</v>
      </c>
      <c r="V2" s="88"/>
    </row>
    <row r="3" spans="1:22" x14ac:dyDescent="0.3">
      <c r="B3" s="1" t="str">
        <f>Stichtag &amp; Einheit_Mio</f>
        <v>31.12.2024 - in Mio. €</v>
      </c>
    </row>
    <row r="4" spans="1:22" x14ac:dyDescent="0.3">
      <c r="B4" s="1"/>
    </row>
    <row r="5" spans="1:22" ht="40.5" customHeight="1" x14ac:dyDescent="0.3">
      <c r="B5" s="1326" t="s">
        <v>1231</v>
      </c>
      <c r="C5" s="1326"/>
      <c r="D5" s="1285" t="s">
        <v>1292</v>
      </c>
      <c r="E5" s="1317" t="s">
        <v>1293</v>
      </c>
      <c r="F5" s="1317"/>
      <c r="G5" s="1317"/>
      <c r="H5" s="1317"/>
      <c r="I5" s="1317"/>
      <c r="J5" s="1317"/>
      <c r="K5" s="1317"/>
      <c r="L5" s="1317"/>
      <c r="M5" s="1317"/>
      <c r="N5" s="1317"/>
      <c r="O5" s="1317"/>
      <c r="P5" s="1316" t="s">
        <v>1294</v>
      </c>
      <c r="Q5" s="1317"/>
    </row>
    <row r="6" spans="1:22" ht="33.75" customHeight="1" x14ac:dyDescent="0.3">
      <c r="B6" s="1326"/>
      <c r="C6" s="1326"/>
      <c r="D6" s="1285"/>
      <c r="E6" s="1318" t="s">
        <v>1295</v>
      </c>
      <c r="F6" s="1318"/>
      <c r="G6" s="1318"/>
      <c r="H6" s="1318"/>
      <c r="I6" s="1318"/>
      <c r="J6" s="1318"/>
      <c r="K6" s="1318"/>
      <c r="L6" s="1318"/>
      <c r="M6" s="1318"/>
      <c r="N6" s="1318" t="s">
        <v>1296</v>
      </c>
      <c r="O6" s="1318"/>
      <c r="P6" s="1319" t="s">
        <v>1297</v>
      </c>
      <c r="Q6" s="1319" t="s">
        <v>1298</v>
      </c>
    </row>
    <row r="7" spans="1:22" s="60" customFormat="1" ht="40.5" customHeight="1" x14ac:dyDescent="0.3">
      <c r="A7" s="4"/>
      <c r="B7" s="1326"/>
      <c r="C7" s="1326"/>
      <c r="D7" s="1285"/>
      <c r="E7" s="1285" t="s">
        <v>1299</v>
      </c>
      <c r="F7" s="1322" t="s">
        <v>1300</v>
      </c>
      <c r="G7" s="1322"/>
      <c r="H7" s="1322"/>
      <c r="I7" s="1322"/>
      <c r="J7" s="1322" t="s">
        <v>1301</v>
      </c>
      <c r="K7" s="1322"/>
      <c r="L7" s="1322"/>
      <c r="M7" s="1323"/>
      <c r="N7" s="1320" t="s">
        <v>1302</v>
      </c>
      <c r="O7" s="1285" t="s">
        <v>1303</v>
      </c>
      <c r="P7" s="1285"/>
      <c r="Q7" s="1319"/>
    </row>
    <row r="8" spans="1:22" s="60" customFormat="1" ht="84" customHeight="1" x14ac:dyDescent="0.3">
      <c r="A8" s="4"/>
      <c r="B8" s="1326"/>
      <c r="C8" s="1326"/>
      <c r="D8" s="276"/>
      <c r="E8" s="1285"/>
      <c r="F8" s="388"/>
      <c r="G8" s="276" t="s">
        <v>1304</v>
      </c>
      <c r="H8" s="276" t="s">
        <v>1305</v>
      </c>
      <c r="I8" s="423" t="s">
        <v>1306</v>
      </c>
      <c r="J8" s="388"/>
      <c r="K8" s="276" t="s">
        <v>1307</v>
      </c>
      <c r="L8" s="276" t="s">
        <v>1308</v>
      </c>
      <c r="M8" s="422" t="s">
        <v>1309</v>
      </c>
      <c r="N8" s="1321"/>
      <c r="O8" s="1285"/>
      <c r="P8" s="1285"/>
      <c r="Q8" s="1319"/>
    </row>
    <row r="9" spans="1:22" s="60" customFormat="1" x14ac:dyDescent="0.3">
      <c r="A9" s="4"/>
      <c r="B9" s="1327"/>
      <c r="C9" s="1327"/>
      <c r="D9" s="16" t="s">
        <v>183</v>
      </c>
      <c r="E9" s="16" t="s">
        <v>184</v>
      </c>
      <c r="F9" s="16" t="s">
        <v>185</v>
      </c>
      <c r="G9" s="16" t="s">
        <v>221</v>
      </c>
      <c r="H9" s="16" t="s">
        <v>222</v>
      </c>
      <c r="I9" s="16" t="s">
        <v>284</v>
      </c>
      <c r="J9" s="16" t="s">
        <v>285</v>
      </c>
      <c r="K9" s="16" t="s">
        <v>1043</v>
      </c>
      <c r="L9" s="16" t="s">
        <v>1044</v>
      </c>
      <c r="M9" s="16" t="s">
        <v>1045</v>
      </c>
      <c r="N9" s="16" t="s">
        <v>1046</v>
      </c>
      <c r="O9" s="16" t="s">
        <v>1047</v>
      </c>
      <c r="P9" s="16" t="s">
        <v>1048</v>
      </c>
      <c r="Q9" s="16" t="s">
        <v>1049</v>
      </c>
    </row>
    <row r="10" spans="1:22" s="14" customFormat="1" ht="15" customHeight="1" x14ac:dyDescent="0.3">
      <c r="B10" s="376">
        <v>1</v>
      </c>
      <c r="C10" s="424" t="s">
        <v>1310</v>
      </c>
      <c r="D10" s="738" t="s">
        <v>1274</v>
      </c>
      <c r="E10" s="744" t="s">
        <v>1274</v>
      </c>
      <c r="F10" s="744" t="s">
        <v>1274</v>
      </c>
      <c r="G10" s="744" t="s">
        <v>1274</v>
      </c>
      <c r="H10" s="744" t="s">
        <v>1274</v>
      </c>
      <c r="I10" s="744" t="s">
        <v>1274</v>
      </c>
      <c r="J10" s="744" t="s">
        <v>1274</v>
      </c>
      <c r="K10" s="744" t="s">
        <v>1274</v>
      </c>
      <c r="L10" s="744" t="s">
        <v>1274</v>
      </c>
      <c r="M10" s="744" t="s">
        <v>1274</v>
      </c>
      <c r="N10" s="744" t="s">
        <v>1274</v>
      </c>
      <c r="O10" s="744" t="s">
        <v>1274</v>
      </c>
      <c r="P10" s="738" t="s">
        <v>1274</v>
      </c>
      <c r="Q10" s="738" t="s">
        <v>1274</v>
      </c>
    </row>
    <row r="11" spans="1:22" s="14" customFormat="1" ht="15" customHeight="1" x14ac:dyDescent="0.3">
      <c r="B11" s="378">
        <v>2</v>
      </c>
      <c r="C11" s="425" t="s">
        <v>1195</v>
      </c>
      <c r="D11" s="262" t="s">
        <v>1274</v>
      </c>
      <c r="E11" s="739" t="s">
        <v>1274</v>
      </c>
      <c r="F11" s="739" t="s">
        <v>1274</v>
      </c>
      <c r="G11" s="739" t="s">
        <v>1274</v>
      </c>
      <c r="H11" s="739" t="s">
        <v>1274</v>
      </c>
      <c r="I11" s="739" t="s">
        <v>1274</v>
      </c>
      <c r="J11" s="739" t="s">
        <v>1274</v>
      </c>
      <c r="K11" s="739" t="s">
        <v>1274</v>
      </c>
      <c r="L11" s="739" t="s">
        <v>1274</v>
      </c>
      <c r="M11" s="739" t="s">
        <v>1274</v>
      </c>
      <c r="N11" s="739" t="s">
        <v>1274</v>
      </c>
      <c r="O11" s="739" t="s">
        <v>1274</v>
      </c>
      <c r="P11" s="262" t="s">
        <v>1274</v>
      </c>
      <c r="Q11" s="262" t="s">
        <v>1274</v>
      </c>
    </row>
    <row r="12" spans="1:22" s="14" customFormat="1" ht="15" customHeight="1" x14ac:dyDescent="0.3">
      <c r="B12" s="378">
        <v>3</v>
      </c>
      <c r="C12" s="425" t="s">
        <v>1196</v>
      </c>
      <c r="D12" s="262">
        <v>955</v>
      </c>
      <c r="E12" s="739" t="s">
        <v>1274</v>
      </c>
      <c r="F12" s="739">
        <v>2.3510922931824236E-2</v>
      </c>
      <c r="G12" s="739">
        <v>2.3510922931824236E-2</v>
      </c>
      <c r="H12" s="739" t="s">
        <v>1274</v>
      </c>
      <c r="I12" s="739" t="s">
        <v>1274</v>
      </c>
      <c r="J12" s="739" t="s">
        <v>1274</v>
      </c>
      <c r="K12" s="739" t="s">
        <v>1274</v>
      </c>
      <c r="L12" s="739" t="s">
        <v>1274</v>
      </c>
      <c r="M12" s="739" t="s">
        <v>1274</v>
      </c>
      <c r="N12" s="739">
        <v>3.7884544317660657E-4</v>
      </c>
      <c r="O12" s="739" t="s">
        <v>1274</v>
      </c>
      <c r="P12" s="262">
        <v>585</v>
      </c>
      <c r="Q12" s="262">
        <v>585</v>
      </c>
    </row>
    <row r="13" spans="1:22" s="14" customFormat="1" ht="15" customHeight="1" x14ac:dyDescent="0.3">
      <c r="B13" s="426">
        <v>3.1</v>
      </c>
      <c r="C13" s="420" t="s">
        <v>1311</v>
      </c>
      <c r="D13" s="262">
        <v>0</v>
      </c>
      <c r="E13" s="739" t="s">
        <v>1274</v>
      </c>
      <c r="F13" s="739" t="s">
        <v>1274</v>
      </c>
      <c r="G13" s="739" t="s">
        <v>1274</v>
      </c>
      <c r="H13" s="739" t="s">
        <v>1274</v>
      </c>
      <c r="I13" s="739" t="s">
        <v>1274</v>
      </c>
      <c r="J13" s="739" t="s">
        <v>1274</v>
      </c>
      <c r="K13" s="739" t="s">
        <v>1274</v>
      </c>
      <c r="L13" s="739" t="s">
        <v>1274</v>
      </c>
      <c r="M13" s="739" t="s">
        <v>1274</v>
      </c>
      <c r="N13" s="739" t="s">
        <v>1274</v>
      </c>
      <c r="O13" s="739" t="s">
        <v>1274</v>
      </c>
      <c r="P13" s="262">
        <v>0</v>
      </c>
      <c r="Q13" s="262">
        <v>0</v>
      </c>
    </row>
    <row r="14" spans="1:22" s="14" customFormat="1" ht="15" customHeight="1" x14ac:dyDescent="0.3">
      <c r="B14" s="426">
        <v>3.2</v>
      </c>
      <c r="C14" s="420" t="s">
        <v>1312</v>
      </c>
      <c r="D14" s="262">
        <v>916</v>
      </c>
      <c r="E14" s="739" t="s">
        <v>1274</v>
      </c>
      <c r="F14" s="739" t="s">
        <v>1274</v>
      </c>
      <c r="G14" s="739" t="s">
        <v>1274</v>
      </c>
      <c r="H14" s="739" t="s">
        <v>1274</v>
      </c>
      <c r="I14" s="739" t="s">
        <v>1274</v>
      </c>
      <c r="J14" s="739" t="s">
        <v>1274</v>
      </c>
      <c r="K14" s="739" t="s">
        <v>1274</v>
      </c>
      <c r="L14" s="739" t="s">
        <v>1274</v>
      </c>
      <c r="M14" s="739" t="s">
        <v>1274</v>
      </c>
      <c r="N14" s="739" t="s">
        <v>1274</v>
      </c>
      <c r="O14" s="739" t="s">
        <v>1274</v>
      </c>
      <c r="P14" s="262">
        <v>567</v>
      </c>
      <c r="Q14" s="262">
        <v>567</v>
      </c>
    </row>
    <row r="15" spans="1:22" s="14" customFormat="1" ht="15" customHeight="1" x14ac:dyDescent="0.3">
      <c r="B15" s="426">
        <v>3.3</v>
      </c>
      <c r="C15" s="420" t="s">
        <v>1313</v>
      </c>
      <c r="D15" s="262">
        <v>39</v>
      </c>
      <c r="E15" s="739" t="s">
        <v>1274</v>
      </c>
      <c r="F15" s="739">
        <v>0.57340958200718262</v>
      </c>
      <c r="G15" s="739">
        <v>0.57340958200718262</v>
      </c>
      <c r="H15" s="739" t="s">
        <v>1274</v>
      </c>
      <c r="I15" s="739" t="s">
        <v>1274</v>
      </c>
      <c r="J15" s="739" t="s">
        <v>1274</v>
      </c>
      <c r="K15" s="739" t="s">
        <v>1274</v>
      </c>
      <c r="L15" s="739" t="s">
        <v>1274</v>
      </c>
      <c r="M15" s="739" t="s">
        <v>1274</v>
      </c>
      <c r="N15" s="739">
        <v>6.8932853386791783E-3</v>
      </c>
      <c r="O15" s="739" t="s">
        <v>1274</v>
      </c>
      <c r="P15" s="262">
        <v>18</v>
      </c>
      <c r="Q15" s="262">
        <v>18</v>
      </c>
    </row>
    <row r="16" spans="1:22" s="14" customFormat="1" ht="15" customHeight="1" x14ac:dyDescent="0.3">
      <c r="B16" s="378">
        <v>4</v>
      </c>
      <c r="C16" s="425" t="s">
        <v>1197</v>
      </c>
      <c r="D16" s="262">
        <v>10512</v>
      </c>
      <c r="E16" s="739">
        <v>9.6578404224032357E-4</v>
      </c>
      <c r="F16" s="739">
        <v>0.49906349327828059</v>
      </c>
      <c r="G16" s="739">
        <v>0.49906349327828059</v>
      </c>
      <c r="H16" s="739" t="s">
        <v>1274</v>
      </c>
      <c r="I16" s="739" t="s">
        <v>1274</v>
      </c>
      <c r="J16" s="739">
        <v>3.4229030483148494E-2</v>
      </c>
      <c r="K16" s="739">
        <v>2.554432641264754E-2</v>
      </c>
      <c r="L16" s="739">
        <v>8.6847040705009555E-3</v>
      </c>
      <c r="M16" s="739" t="s">
        <v>1274</v>
      </c>
      <c r="N16" s="739">
        <v>2.7669839589087161E-3</v>
      </c>
      <c r="O16" s="739" t="s">
        <v>1274</v>
      </c>
      <c r="P16" s="262">
        <v>2066</v>
      </c>
      <c r="Q16" s="262">
        <v>2066</v>
      </c>
    </row>
    <row r="17" spans="1:17" s="14" customFormat="1" ht="15" customHeight="1" x14ac:dyDescent="0.3">
      <c r="B17" s="426">
        <v>4.0999999999999996</v>
      </c>
      <c r="C17" s="420" t="s">
        <v>1314</v>
      </c>
      <c r="D17" s="262">
        <v>355</v>
      </c>
      <c r="E17" s="739">
        <v>4.2731393662587712E-3</v>
      </c>
      <c r="F17" s="739">
        <v>0.79847249850170043</v>
      </c>
      <c r="G17" s="739">
        <v>0.79847249850170043</v>
      </c>
      <c r="H17" s="739" t="s">
        <v>1274</v>
      </c>
      <c r="I17" s="739" t="s">
        <v>1274</v>
      </c>
      <c r="J17" s="739">
        <v>5.6702194374236153E-2</v>
      </c>
      <c r="K17" s="739">
        <v>6.3528109526779022E-3</v>
      </c>
      <c r="L17" s="739">
        <v>5.0349383421558244E-2</v>
      </c>
      <c r="M17" s="739" t="s">
        <v>1274</v>
      </c>
      <c r="N17" s="739">
        <v>9.1607961587784319E-3</v>
      </c>
      <c r="O17" s="739" t="s">
        <v>1274</v>
      </c>
      <c r="P17" s="262">
        <v>22</v>
      </c>
      <c r="Q17" s="262">
        <v>36</v>
      </c>
    </row>
    <row r="18" spans="1:17" s="14" customFormat="1" ht="15" customHeight="1" x14ac:dyDescent="0.3">
      <c r="B18" s="426">
        <v>4.2</v>
      </c>
      <c r="C18" s="420" t="s">
        <v>1315</v>
      </c>
      <c r="D18" s="262">
        <v>7219</v>
      </c>
      <c r="E18" s="739">
        <v>2.1625947005871404E-4</v>
      </c>
      <c r="F18" s="739">
        <v>0.68569358496989052</v>
      </c>
      <c r="G18" s="739">
        <v>0.68569358496989052</v>
      </c>
      <c r="H18" s="739" t="s">
        <v>1274</v>
      </c>
      <c r="I18" s="739" t="s">
        <v>1274</v>
      </c>
      <c r="J18" s="739">
        <v>3.9585219825435662E-2</v>
      </c>
      <c r="K18" s="739">
        <v>3.2350536902907262E-2</v>
      </c>
      <c r="L18" s="739">
        <v>7.2346829225284045E-3</v>
      </c>
      <c r="M18" s="739" t="s">
        <v>1274</v>
      </c>
      <c r="N18" s="739">
        <v>2.3269975067972423E-5</v>
      </c>
      <c r="O18" s="739" t="s">
        <v>1274</v>
      </c>
      <c r="P18" s="262">
        <v>1336</v>
      </c>
      <c r="Q18" s="262">
        <v>1321</v>
      </c>
    </row>
    <row r="19" spans="1:17" s="14" customFormat="1" ht="15" customHeight="1" x14ac:dyDescent="0.3">
      <c r="B19" s="426">
        <v>4.3</v>
      </c>
      <c r="C19" s="420" t="s">
        <v>1287</v>
      </c>
      <c r="D19" s="262">
        <v>253</v>
      </c>
      <c r="E19" s="739">
        <v>2.1322792716087414E-4</v>
      </c>
      <c r="F19" s="739">
        <v>5.0472794383782542E-2</v>
      </c>
      <c r="G19" s="739">
        <v>5.0472794383782542E-2</v>
      </c>
      <c r="H19" s="739" t="s">
        <v>1274</v>
      </c>
      <c r="I19" s="739" t="s">
        <v>1274</v>
      </c>
      <c r="J19" s="739">
        <v>8.4137109705747972E-4</v>
      </c>
      <c r="K19" s="739">
        <v>1.6032218073871771E-5</v>
      </c>
      <c r="L19" s="739">
        <v>8.2533887898360791E-4</v>
      </c>
      <c r="M19" s="739" t="s">
        <v>1274</v>
      </c>
      <c r="N19" s="739" t="s">
        <v>1274</v>
      </c>
      <c r="O19" s="739" t="s">
        <v>1274</v>
      </c>
      <c r="P19" s="262">
        <v>15</v>
      </c>
      <c r="Q19" s="262">
        <v>19</v>
      </c>
    </row>
    <row r="20" spans="1:17" s="14" customFormat="1" ht="15" customHeight="1" x14ac:dyDescent="0.3">
      <c r="B20" s="426">
        <v>4.4000000000000004</v>
      </c>
      <c r="C20" s="420" t="s">
        <v>1288</v>
      </c>
      <c r="D20" s="262">
        <v>214</v>
      </c>
      <c r="E20" s="739">
        <v>1.5552864750176466E-2</v>
      </c>
      <c r="F20" s="739" t="s">
        <v>1274</v>
      </c>
      <c r="G20" s="739" t="s">
        <v>1274</v>
      </c>
      <c r="H20" s="739" t="s">
        <v>1274</v>
      </c>
      <c r="I20" s="739" t="s">
        <v>1274</v>
      </c>
      <c r="J20" s="739">
        <v>3.6601445692520426E-2</v>
      </c>
      <c r="K20" s="739">
        <v>2.6707410153133139E-3</v>
      </c>
      <c r="L20" s="739">
        <v>3.3930704677207109E-2</v>
      </c>
      <c r="M20" s="739" t="s">
        <v>1274</v>
      </c>
      <c r="N20" s="739">
        <v>6.2937701835504664E-2</v>
      </c>
      <c r="O20" s="739" t="s">
        <v>1274</v>
      </c>
      <c r="P20" s="262">
        <v>54</v>
      </c>
      <c r="Q20" s="262">
        <v>57</v>
      </c>
    </row>
    <row r="21" spans="1:17" s="14" customFormat="1" ht="15" customHeight="1" x14ac:dyDescent="0.3">
      <c r="B21" s="427">
        <v>4.5</v>
      </c>
      <c r="C21" s="428" t="s">
        <v>1316</v>
      </c>
      <c r="D21" s="740">
        <v>2471</v>
      </c>
      <c r="E21" s="741">
        <v>1.4929051584726004E-3</v>
      </c>
      <c r="F21" s="741" t="s">
        <v>1274</v>
      </c>
      <c r="G21" s="741" t="s">
        <v>1274</v>
      </c>
      <c r="H21" s="741" t="s">
        <v>1274</v>
      </c>
      <c r="I21" s="741" t="s">
        <v>1274</v>
      </c>
      <c r="J21" s="741">
        <v>1.8565483102262064E-2</v>
      </c>
      <c r="K21" s="741">
        <v>1.3011688499049399E-2</v>
      </c>
      <c r="L21" s="741">
        <v>5.5537946032126646E-3</v>
      </c>
      <c r="M21" s="741" t="s">
        <v>1274</v>
      </c>
      <c r="N21" s="741">
        <v>4.5255296661979012E-4</v>
      </c>
      <c r="O21" s="741" t="s">
        <v>1274</v>
      </c>
      <c r="P21" s="740">
        <v>640</v>
      </c>
      <c r="Q21" s="740">
        <v>632</v>
      </c>
    </row>
    <row r="22" spans="1:17" s="14" customFormat="1" ht="15" customHeight="1" x14ac:dyDescent="0.3">
      <c r="B22" s="131">
        <v>5</v>
      </c>
      <c r="C22" s="421" t="s">
        <v>724</v>
      </c>
      <c r="D22" s="742">
        <v>11467</v>
      </c>
      <c r="E22" s="743">
        <v>8.8534593482944351E-4</v>
      </c>
      <c r="F22" s="743">
        <v>0.45945572688330671</v>
      </c>
      <c r="G22" s="743">
        <v>0.45945572688330671</v>
      </c>
      <c r="H22" s="743" t="s">
        <v>1274</v>
      </c>
      <c r="I22" s="743" t="s">
        <v>1274</v>
      </c>
      <c r="J22" s="743">
        <v>3.1378167029050691E-2</v>
      </c>
      <c r="K22" s="743">
        <v>2.3416793566947626E-2</v>
      </c>
      <c r="L22" s="743">
        <v>7.9613734621030701E-3</v>
      </c>
      <c r="M22" s="743" t="s">
        <v>1274</v>
      </c>
      <c r="N22" s="743">
        <v>2.5586900984845362E-3</v>
      </c>
      <c r="O22" s="743" t="s">
        <v>1274</v>
      </c>
      <c r="P22" s="742">
        <v>2651</v>
      </c>
      <c r="Q22" s="742">
        <v>2651</v>
      </c>
    </row>
    <row r="23" spans="1:17" ht="20.25" customHeight="1" x14ac:dyDescent="0.3"/>
    <row r="24" spans="1:17" ht="29.25" customHeight="1" x14ac:dyDescent="0.3">
      <c r="B24" s="1324" t="s">
        <v>1272</v>
      </c>
      <c r="C24" s="1324"/>
      <c r="D24" s="1285" t="s">
        <v>1292</v>
      </c>
      <c r="E24" s="1317" t="s">
        <v>1293</v>
      </c>
      <c r="F24" s="1317"/>
      <c r="G24" s="1317"/>
      <c r="H24" s="1317"/>
      <c r="I24" s="1317"/>
      <c r="J24" s="1317"/>
      <c r="K24" s="1317"/>
      <c r="L24" s="1317"/>
      <c r="M24" s="1317"/>
      <c r="N24" s="1317"/>
      <c r="O24" s="1317"/>
      <c r="P24" s="1316" t="s">
        <v>1294</v>
      </c>
      <c r="Q24" s="1317"/>
    </row>
    <row r="25" spans="1:17" ht="31.5" customHeight="1" x14ac:dyDescent="0.3">
      <c r="B25" s="1324"/>
      <c r="C25" s="1324"/>
      <c r="D25" s="1285"/>
      <c r="E25" s="1318" t="s">
        <v>1295</v>
      </c>
      <c r="F25" s="1318"/>
      <c r="G25" s="1318"/>
      <c r="H25" s="1318"/>
      <c r="I25" s="1318"/>
      <c r="J25" s="1318"/>
      <c r="K25" s="1318"/>
      <c r="L25" s="1318"/>
      <c r="M25" s="1318"/>
      <c r="N25" s="1318" t="s">
        <v>1296</v>
      </c>
      <c r="O25" s="1318"/>
      <c r="P25" s="1319" t="s">
        <v>1297</v>
      </c>
      <c r="Q25" s="1319" t="s">
        <v>1298</v>
      </c>
    </row>
    <row r="26" spans="1:17" s="60" customFormat="1" ht="35.25" customHeight="1" x14ac:dyDescent="0.3">
      <c r="A26" s="4"/>
      <c r="B26" s="1324"/>
      <c r="C26" s="1324"/>
      <c r="D26" s="1285"/>
      <c r="E26" s="1285" t="s">
        <v>1299</v>
      </c>
      <c r="F26" s="1322" t="s">
        <v>1300</v>
      </c>
      <c r="G26" s="1322"/>
      <c r="H26" s="1322"/>
      <c r="I26" s="1322"/>
      <c r="J26" s="1322" t="s">
        <v>1301</v>
      </c>
      <c r="K26" s="1322"/>
      <c r="L26" s="1322"/>
      <c r="M26" s="1323"/>
      <c r="N26" s="1320" t="s">
        <v>1302</v>
      </c>
      <c r="O26" s="1285" t="s">
        <v>1303</v>
      </c>
      <c r="P26" s="1285"/>
      <c r="Q26" s="1319"/>
    </row>
    <row r="27" spans="1:17" s="60" customFormat="1" ht="82.5" x14ac:dyDescent="0.3">
      <c r="A27" s="4"/>
      <c r="B27" s="1324"/>
      <c r="C27" s="1324"/>
      <c r="D27" s="276"/>
      <c r="E27" s="1285"/>
      <c r="F27" s="388"/>
      <c r="G27" s="276" t="s">
        <v>1304</v>
      </c>
      <c r="H27" s="276" t="s">
        <v>1305</v>
      </c>
      <c r="I27" s="423" t="s">
        <v>1306</v>
      </c>
      <c r="J27" s="388"/>
      <c r="K27" s="276" t="s">
        <v>1307</v>
      </c>
      <c r="L27" s="276" t="s">
        <v>1308</v>
      </c>
      <c r="M27" s="422" t="s">
        <v>1309</v>
      </c>
      <c r="N27" s="1321"/>
      <c r="O27" s="1285"/>
      <c r="P27" s="1285"/>
      <c r="Q27" s="1319"/>
    </row>
    <row r="28" spans="1:17" s="60" customFormat="1" x14ac:dyDescent="0.3">
      <c r="A28" s="4"/>
      <c r="B28" s="1325"/>
      <c r="C28" s="1325"/>
      <c r="D28" s="375" t="s">
        <v>183</v>
      </c>
      <c r="E28" s="375" t="s">
        <v>184</v>
      </c>
      <c r="F28" s="375" t="s">
        <v>185</v>
      </c>
      <c r="G28" s="375" t="s">
        <v>221</v>
      </c>
      <c r="H28" s="375" t="s">
        <v>222</v>
      </c>
      <c r="I28" s="375" t="s">
        <v>284</v>
      </c>
      <c r="J28" s="375" t="s">
        <v>285</v>
      </c>
      <c r="K28" s="375" t="s">
        <v>1043</v>
      </c>
      <c r="L28" s="375" t="s">
        <v>1044</v>
      </c>
      <c r="M28" s="375" t="s">
        <v>1045</v>
      </c>
      <c r="N28" s="375" t="s">
        <v>1046</v>
      </c>
      <c r="O28" s="375" t="s">
        <v>1047</v>
      </c>
      <c r="P28" s="375" t="s">
        <v>1048</v>
      </c>
      <c r="Q28" s="395" t="s">
        <v>1049</v>
      </c>
    </row>
    <row r="29" spans="1:17" x14ac:dyDescent="0.3">
      <c r="B29" s="376">
        <v>1</v>
      </c>
      <c r="C29" s="286" t="s">
        <v>1310</v>
      </c>
      <c r="D29" s="738" t="s">
        <v>1274</v>
      </c>
      <c r="E29" s="744" t="s">
        <v>1274</v>
      </c>
      <c r="F29" s="744" t="s">
        <v>1274</v>
      </c>
      <c r="G29" s="744" t="s">
        <v>1274</v>
      </c>
      <c r="H29" s="744" t="s">
        <v>1274</v>
      </c>
      <c r="I29" s="744" t="s">
        <v>1274</v>
      </c>
      <c r="J29" s="744" t="s">
        <v>1274</v>
      </c>
      <c r="K29" s="744" t="s">
        <v>1274</v>
      </c>
      <c r="L29" s="744" t="s">
        <v>1274</v>
      </c>
      <c r="M29" s="744" t="s">
        <v>1274</v>
      </c>
      <c r="N29" s="744" t="s">
        <v>1274</v>
      </c>
      <c r="O29" s="744" t="s">
        <v>1274</v>
      </c>
      <c r="P29" s="738" t="s">
        <v>1274</v>
      </c>
      <c r="Q29" s="738" t="s">
        <v>1274</v>
      </c>
    </row>
    <row r="30" spans="1:17" x14ac:dyDescent="0.3">
      <c r="B30" s="378">
        <v>2</v>
      </c>
      <c r="C30" s="210" t="s">
        <v>1195</v>
      </c>
      <c r="D30" s="262">
        <v>3065</v>
      </c>
      <c r="E30" s="739" t="s">
        <v>1274</v>
      </c>
      <c r="F30" s="739" t="s">
        <v>1274</v>
      </c>
      <c r="G30" s="739" t="s">
        <v>1274</v>
      </c>
      <c r="H30" s="739" t="s">
        <v>1274</v>
      </c>
      <c r="I30" s="739" t="s">
        <v>1274</v>
      </c>
      <c r="J30" s="739" t="s">
        <v>1274</v>
      </c>
      <c r="K30" s="739" t="s">
        <v>1274</v>
      </c>
      <c r="L30" s="739" t="s">
        <v>1274</v>
      </c>
      <c r="M30" s="739" t="s">
        <v>1274</v>
      </c>
      <c r="N30" s="739">
        <v>2.4393362713519E-3</v>
      </c>
      <c r="O30" s="739" t="s">
        <v>1274</v>
      </c>
      <c r="P30" s="262">
        <v>321</v>
      </c>
      <c r="Q30" s="262">
        <v>320</v>
      </c>
    </row>
    <row r="31" spans="1:17" x14ac:dyDescent="0.3">
      <c r="B31" s="378">
        <v>3</v>
      </c>
      <c r="C31" s="210" t="s">
        <v>1196</v>
      </c>
      <c r="D31" s="262">
        <v>5066</v>
      </c>
      <c r="E31" s="739">
        <v>2.6261385178292691E-3</v>
      </c>
      <c r="F31" s="739">
        <v>0.41230755705115785</v>
      </c>
      <c r="G31" s="739">
        <v>0.41230755705115785</v>
      </c>
      <c r="H31" s="739" t="s">
        <v>1274</v>
      </c>
      <c r="I31" s="739" t="s">
        <v>1274</v>
      </c>
      <c r="J31" s="739" t="s">
        <v>1274</v>
      </c>
      <c r="K31" s="739" t="s">
        <v>1274</v>
      </c>
      <c r="L31" s="739" t="s">
        <v>1274</v>
      </c>
      <c r="M31" s="739" t="s">
        <v>1274</v>
      </c>
      <c r="N31" s="745">
        <v>0.1025524827862398</v>
      </c>
      <c r="O31" s="739" t="s">
        <v>1274</v>
      </c>
      <c r="P31" s="262">
        <v>2559</v>
      </c>
      <c r="Q31" s="262">
        <v>2476</v>
      </c>
    </row>
    <row r="32" spans="1:17" x14ac:dyDescent="0.3">
      <c r="B32" s="426">
        <v>3.1</v>
      </c>
      <c r="C32" s="420" t="s">
        <v>1311</v>
      </c>
      <c r="D32" s="262">
        <v>464</v>
      </c>
      <c r="E32" s="739">
        <v>9.5695846024324016E-3</v>
      </c>
      <c r="F32" s="739">
        <v>0.40224990244443304</v>
      </c>
      <c r="G32" s="739">
        <v>0.40224990244443304</v>
      </c>
      <c r="H32" s="739" t="s">
        <v>1274</v>
      </c>
      <c r="I32" s="739" t="s">
        <v>1274</v>
      </c>
      <c r="J32" s="739" t="s">
        <v>1274</v>
      </c>
      <c r="K32" s="739" t="s">
        <v>1274</v>
      </c>
      <c r="L32" s="739" t="s">
        <v>1274</v>
      </c>
      <c r="M32" s="739" t="s">
        <v>1274</v>
      </c>
      <c r="N32" s="745">
        <v>0.15107591266448886</v>
      </c>
      <c r="O32" s="739" t="s">
        <v>1274</v>
      </c>
      <c r="P32" s="262">
        <v>211</v>
      </c>
      <c r="Q32" s="262">
        <v>209</v>
      </c>
    </row>
    <row r="33" spans="2:17" x14ac:dyDescent="0.3">
      <c r="B33" s="426">
        <v>3.2</v>
      </c>
      <c r="C33" s="420" t="s">
        <v>1312</v>
      </c>
      <c r="D33" s="262">
        <v>1449</v>
      </c>
      <c r="E33" s="739" t="s">
        <v>1274</v>
      </c>
      <c r="F33" s="739">
        <v>0.96209100420654248</v>
      </c>
      <c r="G33" s="739">
        <v>0.96209100420654248</v>
      </c>
      <c r="H33" s="739" t="s">
        <v>1274</v>
      </c>
      <c r="I33" s="739" t="s">
        <v>1274</v>
      </c>
      <c r="J33" s="739" t="s">
        <v>1274</v>
      </c>
      <c r="K33" s="739" t="s">
        <v>1274</v>
      </c>
      <c r="L33" s="739" t="s">
        <v>1274</v>
      </c>
      <c r="M33" s="739" t="s">
        <v>1274</v>
      </c>
      <c r="N33" s="745" t="s">
        <v>1274</v>
      </c>
      <c r="O33" s="739" t="s">
        <v>1274</v>
      </c>
      <c r="P33" s="262">
        <v>361</v>
      </c>
      <c r="Q33" s="262">
        <v>314</v>
      </c>
    </row>
    <row r="34" spans="2:17" x14ac:dyDescent="0.3">
      <c r="B34" s="427">
        <v>3.3</v>
      </c>
      <c r="C34" s="428" t="s">
        <v>1313</v>
      </c>
      <c r="D34" s="740">
        <v>3153</v>
      </c>
      <c r="E34" s="741">
        <v>2.8105509277521574E-3</v>
      </c>
      <c r="F34" s="741">
        <v>0.16110223850654934</v>
      </c>
      <c r="G34" s="741">
        <v>0.16110223850654934</v>
      </c>
      <c r="H34" s="741" t="s">
        <v>1274</v>
      </c>
      <c r="I34" s="741" t="s">
        <v>1274</v>
      </c>
      <c r="J34" s="741" t="s">
        <v>1274</v>
      </c>
      <c r="K34" s="741" t="s">
        <v>1274</v>
      </c>
      <c r="L34" s="741" t="s">
        <v>1274</v>
      </c>
      <c r="M34" s="741" t="s">
        <v>1274</v>
      </c>
      <c r="N34" s="746">
        <v>0.1234717574232635</v>
      </c>
      <c r="O34" s="741" t="s">
        <v>1274</v>
      </c>
      <c r="P34" s="740">
        <v>1987</v>
      </c>
      <c r="Q34" s="740">
        <v>1954</v>
      </c>
    </row>
    <row r="35" spans="2:17" s="5" customFormat="1" x14ac:dyDescent="0.3">
      <c r="B35" s="131">
        <v>4</v>
      </c>
      <c r="C35" s="128" t="s">
        <v>724</v>
      </c>
      <c r="D35" s="742">
        <v>8131</v>
      </c>
      <c r="E35" s="743">
        <v>1.6362346101790057E-3</v>
      </c>
      <c r="F35" s="743">
        <v>0.25689120749163719</v>
      </c>
      <c r="G35" s="743">
        <v>0.25689120749163719</v>
      </c>
      <c r="H35" s="743" t="s">
        <v>1274</v>
      </c>
      <c r="I35" s="743" t="s">
        <v>1274</v>
      </c>
      <c r="J35" s="743" t="s">
        <v>1274</v>
      </c>
      <c r="K35" s="743" t="s">
        <v>1274</v>
      </c>
      <c r="L35" s="743" t="s">
        <v>1274</v>
      </c>
      <c r="M35" s="743" t="s">
        <v>1274</v>
      </c>
      <c r="N35" s="747">
        <v>7.3139095705786278E-2</v>
      </c>
      <c r="O35" s="743" t="s">
        <v>1274</v>
      </c>
      <c r="P35" s="742">
        <v>2880</v>
      </c>
      <c r="Q35" s="742">
        <v>2797</v>
      </c>
    </row>
  </sheetData>
  <mergeCells count="26">
    <mergeCell ref="P5:Q5"/>
    <mergeCell ref="E6:M6"/>
    <mergeCell ref="N6:O6"/>
    <mergeCell ref="P6:P8"/>
    <mergeCell ref="Q6:Q8"/>
    <mergeCell ref="E7:E8"/>
    <mergeCell ref="N7:N8"/>
    <mergeCell ref="O7:O8"/>
    <mergeCell ref="B24:C28"/>
    <mergeCell ref="D24:D26"/>
    <mergeCell ref="E24:O24"/>
    <mergeCell ref="B5:C9"/>
    <mergeCell ref="D5:D7"/>
    <mergeCell ref="E5:O5"/>
    <mergeCell ref="F7:I7"/>
    <mergeCell ref="J7:M7"/>
    <mergeCell ref="P24:Q24"/>
    <mergeCell ref="E25:M25"/>
    <mergeCell ref="N25:O25"/>
    <mergeCell ref="P25:P27"/>
    <mergeCell ref="Q25:Q27"/>
    <mergeCell ref="E26:E27"/>
    <mergeCell ref="N26:N27"/>
    <mergeCell ref="O26:O27"/>
    <mergeCell ref="F26:I26"/>
    <mergeCell ref="J26:M26"/>
  </mergeCells>
  <hyperlinks>
    <hyperlink ref="F2" location="_INDEX" display="Index" xr:uid="{2EE81A95-402A-4BE9-9808-88ED3AEC6959}"/>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4">
    <tabColor theme="5"/>
  </sheetPr>
  <dimension ref="B2:F16"/>
  <sheetViews>
    <sheetView showGridLines="0" zoomScaleNormal="100" zoomScaleSheetLayoutView="100" workbookViewId="0">
      <selection activeCell="D2" sqref="D2"/>
    </sheetView>
  </sheetViews>
  <sheetFormatPr baseColWidth="10" defaultColWidth="9" defaultRowHeight="16.5" x14ac:dyDescent="0.3"/>
  <cols>
    <col min="1" max="1" width="5" style="4" customWidth="1"/>
    <col min="2" max="2" width="3.5" style="4" customWidth="1"/>
    <col min="3" max="3" width="74.375" style="4" customWidth="1"/>
    <col min="4" max="4" width="17.625" style="4" customWidth="1"/>
    <col min="5" max="5" width="28.25" style="4" customWidth="1"/>
    <col min="6" max="6" width="16.25" style="4" customWidth="1"/>
    <col min="7" max="16384" width="9" style="4"/>
  </cols>
  <sheetData>
    <row r="2" spans="2:6" ht="16.5" customHeight="1" x14ac:dyDescent="0.3">
      <c r="B2" s="1250" t="s">
        <v>1317</v>
      </c>
      <c r="C2" s="1250"/>
      <c r="D2" s="1028" t="s">
        <v>180</v>
      </c>
      <c r="E2" s="408"/>
      <c r="F2" s="408"/>
    </row>
    <row r="3" spans="2:6" x14ac:dyDescent="0.3">
      <c r="B3" s="1" t="str">
        <f>Stichtag &amp; Einheit_Mio</f>
        <v>31.12.2024 - in Mio. €</v>
      </c>
    </row>
    <row r="4" spans="2:6" x14ac:dyDescent="0.3">
      <c r="B4" s="1"/>
    </row>
    <row r="5" spans="2:6" ht="33" x14ac:dyDescent="0.3">
      <c r="B5" s="430"/>
      <c r="C5" s="430"/>
      <c r="D5" s="87" t="s">
        <v>1318</v>
      </c>
    </row>
    <row r="6" spans="2:6" x14ac:dyDescent="0.3">
      <c r="B6" s="76"/>
      <c r="C6" s="432"/>
      <c r="D6" s="433" t="s">
        <v>183</v>
      </c>
    </row>
    <row r="7" spans="2:6" x14ac:dyDescent="0.3">
      <c r="B7" s="434">
        <v>1</v>
      </c>
      <c r="C7" s="435" t="s">
        <v>1319</v>
      </c>
      <c r="D7" s="436">
        <v>5468.5000008999996</v>
      </c>
    </row>
    <row r="8" spans="2:6" x14ac:dyDescent="0.3">
      <c r="B8" s="66">
        <v>2</v>
      </c>
      <c r="C8" s="91" t="s">
        <v>1320</v>
      </c>
      <c r="D8" s="262">
        <v>147.74001462999999</v>
      </c>
    </row>
    <row r="9" spans="2:6" x14ac:dyDescent="0.3">
      <c r="B9" s="66">
        <v>3</v>
      </c>
      <c r="C9" s="91" t="s">
        <v>1321</v>
      </c>
      <c r="D9" s="262">
        <v>-178.42773700000001</v>
      </c>
    </row>
    <row r="10" spans="2:6" x14ac:dyDescent="0.3">
      <c r="B10" s="66">
        <v>4</v>
      </c>
      <c r="C10" s="91" t="s">
        <v>1322</v>
      </c>
      <c r="D10" s="262">
        <v>-37.78672401</v>
      </c>
    </row>
    <row r="11" spans="2:6" x14ac:dyDescent="0.3">
      <c r="B11" s="66">
        <v>5</v>
      </c>
      <c r="C11" s="91" t="s">
        <v>1323</v>
      </c>
      <c r="D11" s="437">
        <v>0</v>
      </c>
    </row>
    <row r="12" spans="2:6" x14ac:dyDescent="0.3">
      <c r="B12" s="66">
        <v>6</v>
      </c>
      <c r="C12" s="91" t="s">
        <v>1324</v>
      </c>
      <c r="D12" s="437">
        <v>0</v>
      </c>
    </row>
    <row r="13" spans="2:6" x14ac:dyDescent="0.3">
      <c r="B13" s="66">
        <v>7</v>
      </c>
      <c r="C13" s="91" t="s">
        <v>1325</v>
      </c>
      <c r="D13" s="437">
        <v>10.180714609999999</v>
      </c>
    </row>
    <row r="14" spans="2:6" x14ac:dyDescent="0.3">
      <c r="B14" s="438">
        <v>8</v>
      </c>
      <c r="C14" s="439" t="s">
        <v>1326</v>
      </c>
      <c r="D14" s="440">
        <v>41.141998689999994</v>
      </c>
    </row>
    <row r="15" spans="2:6" x14ac:dyDescent="0.3">
      <c r="B15" s="248">
        <v>9</v>
      </c>
      <c r="C15" s="221" t="s">
        <v>1327</v>
      </c>
      <c r="D15" s="431">
        <v>5451.3482678299997</v>
      </c>
    </row>
    <row r="16" spans="2:6" x14ac:dyDescent="0.3">
      <c r="B16" s="92"/>
      <c r="C16" s="92"/>
    </row>
  </sheetData>
  <mergeCells count="1">
    <mergeCell ref="B2:C2"/>
  </mergeCells>
  <hyperlinks>
    <hyperlink ref="D2" location="_INDEX" display="Index" xr:uid="{42D71EEA-B704-4D78-956A-C6788C8DE0A7}"/>
  </hyperlinks>
  <pageMargins left="0.7" right="0.7" top="0.75" bottom="0.75" header="0.3" footer="0.3"/>
  <pageSetup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075F-8FB4-403F-A447-46B8C810C4D6}">
  <sheetPr codeName="Tabelle35">
    <tabColor theme="5"/>
  </sheetPr>
  <dimension ref="B2:I127"/>
  <sheetViews>
    <sheetView showGridLines="0" zoomScaleNormal="100" workbookViewId="0">
      <pane ySplit="8" topLeftCell="A101" activePane="bottomLeft" state="frozen"/>
      <selection activeCell="D7" sqref="D7:O61"/>
      <selection pane="bottomLeft" activeCell="I2" sqref="I2"/>
    </sheetView>
  </sheetViews>
  <sheetFormatPr baseColWidth="10" defaultColWidth="11.5" defaultRowHeight="16.5" x14ac:dyDescent="0.3"/>
  <cols>
    <col min="1" max="1" width="5" style="99" customWidth="1"/>
    <col min="2" max="2" width="18.25" style="99" customWidth="1"/>
    <col min="3" max="3" width="19.625" style="99" customWidth="1"/>
    <col min="4" max="4" width="18.875" style="99" customWidth="1"/>
    <col min="5" max="6" width="19.625" style="99" customWidth="1"/>
    <col min="7" max="7" width="20" style="99" customWidth="1"/>
    <col min="8" max="9" width="19.625" style="99" customWidth="1"/>
    <col min="10" max="10" width="11.5" style="99"/>
    <col min="11" max="12" width="10.125" style="99" customWidth="1"/>
    <col min="13" max="16384" width="11.5" style="99"/>
  </cols>
  <sheetData>
    <row r="2" spans="2:9" x14ac:dyDescent="0.3">
      <c r="B2" s="185" t="s">
        <v>1328</v>
      </c>
      <c r="I2" s="1028" t="s">
        <v>180</v>
      </c>
    </row>
    <row r="3" spans="2:9" x14ac:dyDescent="0.3">
      <c r="B3" s="1" t="str">
        <f>Stichtag &amp; Einheit_Mio</f>
        <v>31.12.2024 - in Mio. €</v>
      </c>
    </row>
    <row r="4" spans="2:9" x14ac:dyDescent="0.3">
      <c r="B4" s="185"/>
    </row>
    <row r="5" spans="2:9" x14ac:dyDescent="0.3">
      <c r="B5" s="621" t="s">
        <v>1231</v>
      </c>
      <c r="C5" s="207"/>
      <c r="D5" s="207"/>
      <c r="E5" s="207"/>
      <c r="F5" s="207"/>
      <c r="G5" s="207"/>
      <c r="H5" s="207"/>
      <c r="I5" s="207"/>
    </row>
    <row r="6" spans="2:9" ht="23.25" customHeight="1" x14ac:dyDescent="0.3">
      <c r="B6" s="1328" t="s">
        <v>1329</v>
      </c>
      <c r="C6" s="1328" t="s">
        <v>1232</v>
      </c>
      <c r="D6" s="1331" t="s">
        <v>1330</v>
      </c>
      <c r="E6" s="1331"/>
      <c r="F6" s="1328" t="s">
        <v>1331</v>
      </c>
      <c r="G6" s="1328" t="s">
        <v>1332</v>
      </c>
    </row>
    <row r="7" spans="2:9" s="190" customFormat="1" ht="65.25" customHeight="1" x14ac:dyDescent="0.2">
      <c r="B7" s="1328"/>
      <c r="C7" s="1328"/>
      <c r="E7" s="190" t="s">
        <v>1333</v>
      </c>
      <c r="F7" s="1328"/>
      <c r="G7" s="1328"/>
      <c r="H7" s="190" t="s">
        <v>1334</v>
      </c>
      <c r="I7" s="190" t="s">
        <v>1335</v>
      </c>
    </row>
    <row r="8" spans="2:9" s="189" customFormat="1" x14ac:dyDescent="0.2">
      <c r="B8" s="433" t="s">
        <v>183</v>
      </c>
      <c r="C8" s="433" t="s">
        <v>184</v>
      </c>
      <c r="D8" s="433" t="s">
        <v>185</v>
      </c>
      <c r="E8" s="433" t="s">
        <v>221</v>
      </c>
      <c r="F8" s="433" t="s">
        <v>222</v>
      </c>
      <c r="G8" s="433" t="s">
        <v>284</v>
      </c>
      <c r="H8" s="433" t="s">
        <v>285</v>
      </c>
      <c r="I8" s="433" t="s">
        <v>1043</v>
      </c>
    </row>
    <row r="9" spans="2:9" s="568" customFormat="1" x14ac:dyDescent="0.3">
      <c r="B9" s="1312" t="s">
        <v>1245</v>
      </c>
      <c r="C9" s="612" t="s">
        <v>1246</v>
      </c>
      <c r="D9" s="412">
        <v>23</v>
      </c>
      <c r="E9" s="613">
        <v>0</v>
      </c>
      <c r="F9" s="437">
        <v>0</v>
      </c>
      <c r="G9" s="744">
        <v>6.6916800000000004E-4</v>
      </c>
      <c r="H9" s="437">
        <v>0</v>
      </c>
      <c r="I9" s="437">
        <v>0</v>
      </c>
    </row>
    <row r="10" spans="2:9" s="568" customFormat="1" x14ac:dyDescent="0.3">
      <c r="B10" s="1313"/>
      <c r="C10" s="620" t="s">
        <v>1247</v>
      </c>
      <c r="D10" s="437">
        <v>11</v>
      </c>
      <c r="E10" s="437">
        <v>0</v>
      </c>
      <c r="F10" s="437">
        <v>0</v>
      </c>
      <c r="G10" s="739">
        <v>5.72019E-4</v>
      </c>
      <c r="H10" s="437">
        <v>0</v>
      </c>
      <c r="I10" s="437">
        <v>0</v>
      </c>
    </row>
    <row r="11" spans="2:9" s="568" customFormat="1" x14ac:dyDescent="0.3">
      <c r="B11" s="1313"/>
      <c r="C11" s="620" t="s">
        <v>1248</v>
      </c>
      <c r="D11" s="437">
        <v>12</v>
      </c>
      <c r="E11" s="437">
        <v>0</v>
      </c>
      <c r="F11" s="437">
        <v>0</v>
      </c>
      <c r="G11" s="739">
        <v>1.1786500000000001E-3</v>
      </c>
      <c r="H11" s="437">
        <v>0</v>
      </c>
      <c r="I11" s="437">
        <v>0</v>
      </c>
    </row>
    <row r="12" spans="2:9" s="568" customFormat="1" x14ac:dyDescent="0.3">
      <c r="B12" s="1313"/>
      <c r="C12" s="202" t="s">
        <v>1249</v>
      </c>
      <c r="D12" s="437">
        <v>20</v>
      </c>
      <c r="E12" s="437">
        <v>0</v>
      </c>
      <c r="F12" s="437">
        <v>0</v>
      </c>
      <c r="G12" s="739">
        <v>1.982719E-3</v>
      </c>
      <c r="H12" s="437">
        <v>0</v>
      </c>
      <c r="I12" s="437">
        <v>0</v>
      </c>
    </row>
    <row r="13" spans="2:9" s="568" customFormat="1" x14ac:dyDescent="0.3">
      <c r="B13" s="1313"/>
      <c r="C13" s="202" t="s">
        <v>1250</v>
      </c>
      <c r="D13" s="437">
        <v>25</v>
      </c>
      <c r="E13" s="437">
        <v>1</v>
      </c>
      <c r="F13" s="615">
        <v>0.04</v>
      </c>
      <c r="G13" s="739">
        <v>3.8234940000000002E-3</v>
      </c>
      <c r="H13" s="615">
        <v>3.7502500000000001E-3</v>
      </c>
      <c r="I13" s="739">
        <v>1.6950119E-2</v>
      </c>
    </row>
    <row r="14" spans="2:9" s="568" customFormat="1" x14ac:dyDescent="0.3">
      <c r="B14" s="1313"/>
      <c r="C14" s="202" t="s">
        <v>1251</v>
      </c>
      <c r="D14" s="437">
        <v>22</v>
      </c>
      <c r="E14" s="437">
        <v>0</v>
      </c>
      <c r="F14" s="437">
        <v>0</v>
      </c>
      <c r="G14" s="739">
        <v>6.3985149999999996E-3</v>
      </c>
      <c r="H14" s="437">
        <v>0</v>
      </c>
      <c r="I14" s="739">
        <v>1.5494250000000001E-3</v>
      </c>
    </row>
    <row r="15" spans="2:9" s="568" customFormat="1" x14ac:dyDescent="0.3">
      <c r="B15" s="1313"/>
      <c r="C15" s="202" t="s">
        <v>1252</v>
      </c>
      <c r="D15" s="437">
        <v>30</v>
      </c>
      <c r="E15" s="437">
        <v>1</v>
      </c>
      <c r="F15" s="615">
        <v>3.3333333E-2</v>
      </c>
      <c r="G15" s="739">
        <v>1.779232E-2</v>
      </c>
      <c r="H15" s="615">
        <v>1.125075E-2</v>
      </c>
      <c r="I15" s="739">
        <v>2.0323279999999999E-2</v>
      </c>
    </row>
    <row r="16" spans="2:9" s="568" customFormat="1" x14ac:dyDescent="0.3">
      <c r="B16" s="1313"/>
      <c r="C16" s="620" t="s">
        <v>1253</v>
      </c>
      <c r="D16" s="437">
        <v>15</v>
      </c>
      <c r="E16" s="437">
        <v>1</v>
      </c>
      <c r="F16" s="615">
        <v>6.6666666999999999E-2</v>
      </c>
      <c r="G16" s="739">
        <v>1.1988187000000001E-2</v>
      </c>
      <c r="H16" s="615">
        <v>1.125075E-2</v>
      </c>
      <c r="I16" s="739">
        <v>2.8949454999999999E-2</v>
      </c>
    </row>
    <row r="17" spans="2:9" s="568" customFormat="1" x14ac:dyDescent="0.3">
      <c r="B17" s="1313"/>
      <c r="C17" s="620" t="s">
        <v>1254</v>
      </c>
      <c r="D17" s="437">
        <v>15</v>
      </c>
      <c r="E17" s="437">
        <v>0</v>
      </c>
      <c r="F17" s="437">
        <v>0</v>
      </c>
      <c r="G17" s="739">
        <v>2.0997887999999999E-2</v>
      </c>
      <c r="H17" s="437">
        <v>0</v>
      </c>
      <c r="I17" s="739">
        <v>1.3949459000000001E-2</v>
      </c>
    </row>
    <row r="18" spans="2:9" s="568" customFormat="1" x14ac:dyDescent="0.3">
      <c r="B18" s="1313"/>
      <c r="C18" s="202" t="s">
        <v>1255</v>
      </c>
      <c r="D18" s="437">
        <v>8</v>
      </c>
      <c r="E18" s="437">
        <v>0</v>
      </c>
      <c r="F18" s="437">
        <v>0</v>
      </c>
      <c r="G18" s="739">
        <v>5.4503873000000001E-2</v>
      </c>
      <c r="H18" s="437">
        <v>0</v>
      </c>
      <c r="I18" s="739">
        <v>2.7419762E-2</v>
      </c>
    </row>
    <row r="19" spans="2:9" s="568" customFormat="1" x14ac:dyDescent="0.3">
      <c r="B19" s="1313"/>
      <c r="C19" s="620" t="s">
        <v>1256</v>
      </c>
      <c r="D19" s="437">
        <v>6</v>
      </c>
      <c r="E19" s="437">
        <v>0</v>
      </c>
      <c r="F19" s="437">
        <v>0</v>
      </c>
      <c r="G19" s="739">
        <v>3.3484503999999998E-2</v>
      </c>
      <c r="H19" s="437">
        <v>0</v>
      </c>
      <c r="I19" s="739">
        <v>2.7406784E-2</v>
      </c>
    </row>
    <row r="20" spans="2:9" s="568" customFormat="1" x14ac:dyDescent="0.3">
      <c r="B20" s="1313"/>
      <c r="C20" s="620" t="s">
        <v>1257</v>
      </c>
      <c r="D20" s="437">
        <v>2</v>
      </c>
      <c r="E20" s="437">
        <v>0</v>
      </c>
      <c r="F20" s="437">
        <v>0</v>
      </c>
      <c r="G20" s="739">
        <v>7.1422851999999995E-2</v>
      </c>
      <c r="H20" s="437">
        <v>0</v>
      </c>
      <c r="I20" s="739">
        <v>2.5364787999999999E-2</v>
      </c>
    </row>
    <row r="21" spans="2:9" s="568" customFormat="1" x14ac:dyDescent="0.3">
      <c r="B21" s="1313"/>
      <c r="C21" s="202" t="s">
        <v>1258</v>
      </c>
      <c r="D21" s="437">
        <v>4</v>
      </c>
      <c r="E21" s="437">
        <v>2</v>
      </c>
      <c r="F21" s="615">
        <v>0.5</v>
      </c>
      <c r="G21" s="739">
        <v>0.13821343</v>
      </c>
      <c r="H21" s="615">
        <v>0.14625625</v>
      </c>
      <c r="I21" s="739">
        <v>0.267895893</v>
      </c>
    </row>
    <row r="22" spans="2:9" s="568" customFormat="1" x14ac:dyDescent="0.3">
      <c r="B22" s="1313"/>
      <c r="C22" s="620" t="s">
        <v>1259</v>
      </c>
      <c r="D22" s="437">
        <v>3</v>
      </c>
      <c r="E22" s="437">
        <v>2</v>
      </c>
      <c r="F22" s="615">
        <v>0.66666666699999999</v>
      </c>
      <c r="G22" s="739">
        <v>0.12194587699999999</v>
      </c>
      <c r="H22" s="615">
        <v>0.14625625</v>
      </c>
      <c r="I22" s="739">
        <v>0.32799966699999999</v>
      </c>
    </row>
    <row r="23" spans="2:9" s="568" customFormat="1" x14ac:dyDescent="0.3">
      <c r="B23" s="1313"/>
      <c r="C23" s="620" t="s">
        <v>1260</v>
      </c>
      <c r="D23" s="437">
        <v>0</v>
      </c>
      <c r="E23" s="437">
        <v>0</v>
      </c>
      <c r="F23" s="437">
        <v>0</v>
      </c>
      <c r="G23" s="437">
        <v>0</v>
      </c>
      <c r="H23" s="437">
        <v>0</v>
      </c>
      <c r="I23" s="437">
        <v>0</v>
      </c>
    </row>
    <row r="24" spans="2:9" s="568" customFormat="1" x14ac:dyDescent="0.3">
      <c r="B24" s="1313"/>
      <c r="C24" s="620" t="s">
        <v>1261</v>
      </c>
      <c r="D24" s="437">
        <v>1</v>
      </c>
      <c r="E24" s="437">
        <v>0</v>
      </c>
      <c r="F24" s="437">
        <v>0</v>
      </c>
      <c r="G24" s="739">
        <v>0.32145000000000001</v>
      </c>
      <c r="H24" s="437">
        <v>0</v>
      </c>
      <c r="I24" s="739">
        <v>8.0769230999999997E-2</v>
      </c>
    </row>
    <row r="25" spans="2:9" s="568" customFormat="1" x14ac:dyDescent="0.3">
      <c r="B25" s="1329"/>
      <c r="C25" s="202" t="s">
        <v>1262</v>
      </c>
      <c r="D25" s="437">
        <v>8</v>
      </c>
      <c r="E25" s="437">
        <v>0</v>
      </c>
      <c r="F25" s="440">
        <v>0</v>
      </c>
      <c r="G25" s="739">
        <v>1</v>
      </c>
      <c r="H25" s="440">
        <v>0</v>
      </c>
      <c r="I25" s="437">
        <v>0</v>
      </c>
    </row>
    <row r="26" spans="2:9" s="568" customFormat="1" x14ac:dyDescent="0.3">
      <c r="B26" s="1330" t="s">
        <v>1264</v>
      </c>
      <c r="C26" s="612" t="s">
        <v>1246</v>
      </c>
      <c r="D26" s="412">
        <v>37</v>
      </c>
      <c r="E26" s="613">
        <v>0</v>
      </c>
      <c r="F26" s="1116">
        <v>0</v>
      </c>
      <c r="G26" s="744">
        <v>8.9349600000000003E-4</v>
      </c>
      <c r="H26" s="1116">
        <v>0</v>
      </c>
      <c r="I26" s="744">
        <v>1.0478989999999999E-3</v>
      </c>
    </row>
    <row r="27" spans="2:9" s="568" customFormat="1" x14ac:dyDescent="0.3">
      <c r="B27" s="1313"/>
      <c r="C27" s="620" t="s">
        <v>1247</v>
      </c>
      <c r="D27" s="437">
        <v>27</v>
      </c>
      <c r="E27" s="437">
        <v>0</v>
      </c>
      <c r="F27" s="437">
        <v>0</v>
      </c>
      <c r="G27" s="739">
        <v>8.2063100000000005E-4</v>
      </c>
      <c r="H27" s="437">
        <v>0</v>
      </c>
      <c r="I27" s="739">
        <v>1.2617220000000001E-3</v>
      </c>
    </row>
    <row r="28" spans="2:9" x14ac:dyDescent="0.3">
      <c r="B28" s="1313"/>
      <c r="C28" s="620" t="s">
        <v>1248</v>
      </c>
      <c r="D28" s="437">
        <v>10</v>
      </c>
      <c r="E28" s="437">
        <v>0</v>
      </c>
      <c r="F28" s="437">
        <v>0</v>
      </c>
      <c r="G28" s="739">
        <v>1.2325179999999999E-3</v>
      </c>
      <c r="H28" s="437">
        <v>0</v>
      </c>
      <c r="I28" s="739">
        <v>6.7334899999999995E-4</v>
      </c>
    </row>
    <row r="29" spans="2:9" x14ac:dyDescent="0.3">
      <c r="B29" s="1313"/>
      <c r="C29" s="202" t="s">
        <v>1249</v>
      </c>
      <c r="D29" s="437">
        <v>24</v>
      </c>
      <c r="E29" s="437">
        <v>0</v>
      </c>
      <c r="F29" s="437">
        <v>0</v>
      </c>
      <c r="G29" s="739">
        <v>1.884253E-3</v>
      </c>
      <c r="H29" s="437">
        <v>0</v>
      </c>
      <c r="I29" s="739">
        <v>2.5445300000000003E-4</v>
      </c>
    </row>
    <row r="30" spans="2:9" x14ac:dyDescent="0.3">
      <c r="B30" s="1313"/>
      <c r="C30" s="202" t="s">
        <v>1250</v>
      </c>
      <c r="D30" s="437">
        <v>27</v>
      </c>
      <c r="E30" s="437">
        <v>0</v>
      </c>
      <c r="F30" s="437">
        <v>0</v>
      </c>
      <c r="G30" s="739">
        <v>3.9747430000000002E-3</v>
      </c>
      <c r="H30" s="437">
        <v>0</v>
      </c>
      <c r="I30" s="739">
        <v>1.9778159999999999E-3</v>
      </c>
    </row>
    <row r="31" spans="2:9" x14ac:dyDescent="0.3">
      <c r="B31" s="1313"/>
      <c r="C31" s="202" t="s">
        <v>1251</v>
      </c>
      <c r="D31" s="437">
        <v>18</v>
      </c>
      <c r="E31" s="437">
        <v>0</v>
      </c>
      <c r="F31" s="437">
        <v>0</v>
      </c>
      <c r="G31" s="739">
        <v>6.2856939999999997E-3</v>
      </c>
      <c r="H31" s="437">
        <v>0</v>
      </c>
      <c r="I31" s="739">
        <v>3.0835849999999998E-3</v>
      </c>
    </row>
    <row r="32" spans="2:9" x14ac:dyDescent="0.3">
      <c r="B32" s="1313"/>
      <c r="C32" s="202" t="s">
        <v>1252</v>
      </c>
      <c r="D32" s="437">
        <v>32</v>
      </c>
      <c r="E32" s="437">
        <v>0</v>
      </c>
      <c r="F32" s="437">
        <v>0</v>
      </c>
      <c r="G32" s="739">
        <v>1.522954E-2</v>
      </c>
      <c r="H32" s="437">
        <v>0</v>
      </c>
      <c r="I32" s="739">
        <v>4.3576029999999998E-3</v>
      </c>
    </row>
    <row r="33" spans="2:9" x14ac:dyDescent="0.3">
      <c r="B33" s="1313"/>
      <c r="C33" s="620" t="s">
        <v>1253</v>
      </c>
      <c r="D33" s="437">
        <v>22</v>
      </c>
      <c r="E33" s="437">
        <v>0</v>
      </c>
      <c r="F33" s="437">
        <v>0</v>
      </c>
      <c r="G33" s="739">
        <v>1.3021367000000001E-2</v>
      </c>
      <c r="H33" s="437">
        <v>0</v>
      </c>
      <c r="I33" s="739">
        <v>3.1462450000000002E-3</v>
      </c>
    </row>
    <row r="34" spans="2:9" x14ac:dyDescent="0.3">
      <c r="B34" s="1313"/>
      <c r="C34" s="620" t="s">
        <v>1254</v>
      </c>
      <c r="D34" s="437">
        <v>10</v>
      </c>
      <c r="E34" s="437">
        <v>0</v>
      </c>
      <c r="F34" s="437">
        <v>0</v>
      </c>
      <c r="G34" s="739">
        <v>2.1064770999999999E-2</v>
      </c>
      <c r="H34" s="437">
        <v>0</v>
      </c>
      <c r="I34" s="739">
        <v>6.7507299999999999E-3</v>
      </c>
    </row>
    <row r="35" spans="2:9" x14ac:dyDescent="0.3">
      <c r="B35" s="1313"/>
      <c r="C35" s="202" t="s">
        <v>1255</v>
      </c>
      <c r="D35" s="437">
        <v>14</v>
      </c>
      <c r="E35" s="437">
        <v>0</v>
      </c>
      <c r="F35" s="437">
        <v>0</v>
      </c>
      <c r="G35" s="739">
        <v>3.7482213E-2</v>
      </c>
      <c r="H35" s="437">
        <v>0</v>
      </c>
      <c r="I35" s="739">
        <v>9.001083E-3</v>
      </c>
    </row>
    <row r="36" spans="2:9" x14ac:dyDescent="0.3">
      <c r="B36" s="1313"/>
      <c r="C36" s="620" t="s">
        <v>1256</v>
      </c>
      <c r="D36" s="437">
        <v>10</v>
      </c>
      <c r="E36" s="437">
        <v>0</v>
      </c>
      <c r="F36" s="437">
        <v>0</v>
      </c>
      <c r="G36" s="739">
        <v>3.4422581000000001E-2</v>
      </c>
      <c r="H36" s="437">
        <v>0</v>
      </c>
      <c r="I36" s="739">
        <v>6.1939630000000002E-3</v>
      </c>
    </row>
    <row r="37" spans="2:9" x14ac:dyDescent="0.3">
      <c r="B37" s="1313"/>
      <c r="C37" s="620" t="s">
        <v>1257</v>
      </c>
      <c r="D37" s="437">
        <v>4</v>
      </c>
      <c r="E37" s="437">
        <v>0</v>
      </c>
      <c r="F37" s="437">
        <v>0</v>
      </c>
      <c r="G37" s="739">
        <v>7.2382802999999996E-2</v>
      </c>
      <c r="H37" s="437">
        <v>0</v>
      </c>
      <c r="I37" s="739">
        <v>1.3677956E-2</v>
      </c>
    </row>
    <row r="38" spans="2:9" x14ac:dyDescent="0.3">
      <c r="B38" s="1313"/>
      <c r="C38" s="202" t="s">
        <v>1258</v>
      </c>
      <c r="D38" s="437">
        <v>5</v>
      </c>
      <c r="E38" s="437">
        <v>1</v>
      </c>
      <c r="F38" s="615">
        <v>0.2</v>
      </c>
      <c r="G38" s="739">
        <v>0.13137332700000001</v>
      </c>
      <c r="H38" s="615">
        <v>0.105</v>
      </c>
      <c r="I38" s="739">
        <v>0.127394328</v>
      </c>
    </row>
    <row r="39" spans="2:9" x14ac:dyDescent="0.3">
      <c r="B39" s="1313"/>
      <c r="C39" s="620" t="s">
        <v>1259</v>
      </c>
      <c r="D39" s="437">
        <v>5</v>
      </c>
      <c r="E39" s="437">
        <v>1</v>
      </c>
      <c r="F39" s="615">
        <v>0.2</v>
      </c>
      <c r="G39" s="739">
        <v>0.13137332700000001</v>
      </c>
      <c r="H39" s="615">
        <v>0.105</v>
      </c>
      <c r="I39" s="739">
        <v>0.11613876300000001</v>
      </c>
    </row>
    <row r="40" spans="2:9" x14ac:dyDescent="0.3">
      <c r="B40" s="1313"/>
      <c r="C40" s="620" t="s">
        <v>1260</v>
      </c>
      <c r="D40" s="437">
        <v>0</v>
      </c>
      <c r="E40" s="437">
        <v>0</v>
      </c>
      <c r="F40" s="437">
        <v>0</v>
      </c>
      <c r="G40" s="437">
        <v>0</v>
      </c>
      <c r="H40" s="437">
        <v>0</v>
      </c>
      <c r="I40" s="437">
        <v>0</v>
      </c>
    </row>
    <row r="41" spans="2:9" x14ac:dyDescent="0.3">
      <c r="B41" s="1313"/>
      <c r="C41" s="620" t="s">
        <v>1261</v>
      </c>
      <c r="D41" s="437">
        <v>0</v>
      </c>
      <c r="E41" s="437">
        <v>0</v>
      </c>
      <c r="F41" s="437">
        <v>0</v>
      </c>
      <c r="G41" s="437">
        <v>0</v>
      </c>
      <c r="H41" s="437">
        <v>0</v>
      </c>
      <c r="I41" s="437">
        <v>0</v>
      </c>
    </row>
    <row r="42" spans="2:9" x14ac:dyDescent="0.3">
      <c r="B42" s="1329"/>
      <c r="C42" s="202" t="s">
        <v>1262</v>
      </c>
      <c r="D42" s="437">
        <v>3</v>
      </c>
      <c r="E42" s="437">
        <v>0</v>
      </c>
      <c r="F42" s="437">
        <v>0</v>
      </c>
      <c r="G42" s="739">
        <v>1</v>
      </c>
      <c r="H42" s="437">
        <v>0</v>
      </c>
      <c r="I42" s="437">
        <v>0</v>
      </c>
    </row>
    <row r="43" spans="2:9" x14ac:dyDescent="0.3">
      <c r="B43" s="1330" t="s">
        <v>1265</v>
      </c>
      <c r="C43" s="612" t="s">
        <v>1246</v>
      </c>
      <c r="D43" s="412">
        <v>224</v>
      </c>
      <c r="E43" s="613">
        <v>0</v>
      </c>
      <c r="F43" s="613">
        <v>0</v>
      </c>
      <c r="G43" s="744">
        <v>8.4964199999999995E-4</v>
      </c>
      <c r="H43" s="613">
        <v>0</v>
      </c>
      <c r="I43" s="613">
        <v>0</v>
      </c>
    </row>
    <row r="44" spans="2:9" x14ac:dyDescent="0.3">
      <c r="B44" s="1313"/>
      <c r="C44" s="620" t="s">
        <v>1247</v>
      </c>
      <c r="D44" s="437">
        <v>127</v>
      </c>
      <c r="E44" s="437">
        <v>0</v>
      </c>
      <c r="F44" s="437">
        <v>0</v>
      </c>
      <c r="G44" s="739">
        <v>5.4319000000000004E-4</v>
      </c>
      <c r="H44" s="437">
        <v>0</v>
      </c>
      <c r="I44" s="437">
        <v>0</v>
      </c>
    </row>
    <row r="45" spans="2:9" x14ac:dyDescent="0.3">
      <c r="B45" s="1313"/>
      <c r="C45" s="620" t="s">
        <v>1248</v>
      </c>
      <c r="D45" s="437">
        <v>97</v>
      </c>
      <c r="E45" s="437">
        <v>0</v>
      </c>
      <c r="F45" s="437">
        <v>0</v>
      </c>
      <c r="G45" s="739">
        <v>1.1463059999999999E-3</v>
      </c>
      <c r="H45" s="437">
        <v>0</v>
      </c>
      <c r="I45" s="437">
        <v>0</v>
      </c>
    </row>
    <row r="46" spans="2:9" x14ac:dyDescent="0.3">
      <c r="B46" s="1313"/>
      <c r="C46" s="202" t="s">
        <v>1249</v>
      </c>
      <c r="D46" s="437">
        <v>106</v>
      </c>
      <c r="E46" s="437">
        <v>0</v>
      </c>
      <c r="F46" s="437">
        <v>0</v>
      </c>
      <c r="G46" s="739">
        <v>2.075089E-3</v>
      </c>
      <c r="H46" s="437">
        <v>0</v>
      </c>
      <c r="I46" s="437">
        <v>0</v>
      </c>
    </row>
    <row r="47" spans="2:9" x14ac:dyDescent="0.3">
      <c r="B47" s="1313"/>
      <c r="C47" s="202" t="s">
        <v>1250</v>
      </c>
      <c r="D47" s="437">
        <v>89</v>
      </c>
      <c r="E47" s="437">
        <v>1</v>
      </c>
      <c r="F47" s="615">
        <v>1.1235955000000001E-2</v>
      </c>
      <c r="G47" s="739">
        <v>3.62197E-3</v>
      </c>
      <c r="H47" s="615">
        <v>3.7502500000000001E-3</v>
      </c>
      <c r="I47" s="739">
        <v>7.7199970000000001E-3</v>
      </c>
    </row>
    <row r="48" spans="2:9" x14ac:dyDescent="0.3">
      <c r="B48" s="1313"/>
      <c r="C48" s="202" t="s">
        <v>1251</v>
      </c>
      <c r="D48" s="437">
        <v>79</v>
      </c>
      <c r="E48" s="437">
        <v>1</v>
      </c>
      <c r="F48" s="615">
        <v>1.2658228000000001E-2</v>
      </c>
      <c r="G48" s="739">
        <v>6.2730920000000001E-3</v>
      </c>
      <c r="H48" s="615">
        <v>6.4289999999999998E-3</v>
      </c>
      <c r="I48" s="739">
        <v>9.4114720000000006E-3</v>
      </c>
    </row>
    <row r="49" spans="2:9" x14ac:dyDescent="0.3">
      <c r="B49" s="1313"/>
      <c r="C49" s="202" t="s">
        <v>1252</v>
      </c>
      <c r="D49" s="437">
        <v>137</v>
      </c>
      <c r="E49" s="437">
        <v>4</v>
      </c>
      <c r="F49" s="615">
        <v>2.919708E-2</v>
      </c>
      <c r="G49" s="739">
        <v>1.5836975999999999E-2</v>
      </c>
      <c r="H49" s="615">
        <v>1.5218475E-2</v>
      </c>
      <c r="I49" s="739">
        <v>1.6110680999999998E-2</v>
      </c>
    </row>
    <row r="50" spans="2:9" x14ac:dyDescent="0.3">
      <c r="B50" s="1313"/>
      <c r="C50" s="620" t="s">
        <v>1253</v>
      </c>
      <c r="D50" s="437">
        <v>73</v>
      </c>
      <c r="E50" s="437">
        <v>2</v>
      </c>
      <c r="F50" s="615">
        <v>2.739726E-2</v>
      </c>
      <c r="G50" s="739">
        <v>1.097156E-2</v>
      </c>
      <c r="H50" s="615">
        <v>1.1020275E-2</v>
      </c>
      <c r="I50" s="739">
        <v>1.0958452E-2</v>
      </c>
    </row>
    <row r="51" spans="2:9" x14ac:dyDescent="0.3">
      <c r="B51" s="1313"/>
      <c r="C51" s="620" t="s">
        <v>1254</v>
      </c>
      <c r="D51" s="437">
        <v>64</v>
      </c>
      <c r="E51" s="437">
        <v>2</v>
      </c>
      <c r="F51" s="615">
        <v>3.125E-2</v>
      </c>
      <c r="G51" s="739">
        <v>1.9360954E-2</v>
      </c>
      <c r="H51" s="615">
        <v>1.9416675000000001E-2</v>
      </c>
      <c r="I51" s="739">
        <v>2.3744378000000003E-2</v>
      </c>
    </row>
    <row r="52" spans="2:9" x14ac:dyDescent="0.3">
      <c r="B52" s="1313"/>
      <c r="C52" s="202" t="s">
        <v>1255</v>
      </c>
      <c r="D52" s="437">
        <v>22</v>
      </c>
      <c r="E52" s="437">
        <v>1</v>
      </c>
      <c r="F52" s="615">
        <v>4.5454544999999999E-2</v>
      </c>
      <c r="G52" s="739">
        <v>3.9093664E-2</v>
      </c>
      <c r="H52" s="615">
        <v>6.1075499999999998E-2</v>
      </c>
      <c r="I52" s="739">
        <v>4.9729528000000002E-2</v>
      </c>
    </row>
    <row r="53" spans="2:9" x14ac:dyDescent="0.3">
      <c r="B53" s="1313"/>
      <c r="C53" s="620" t="s">
        <v>1256</v>
      </c>
      <c r="D53" s="437">
        <v>16</v>
      </c>
      <c r="E53" s="437">
        <v>0</v>
      </c>
      <c r="F53" s="437">
        <v>0</v>
      </c>
      <c r="G53" s="739">
        <v>3.4084705999999999E-2</v>
      </c>
      <c r="H53" s="437">
        <v>0</v>
      </c>
      <c r="I53" s="739">
        <v>1.1764706E-2</v>
      </c>
    </row>
    <row r="54" spans="2:9" x14ac:dyDescent="0.3">
      <c r="B54" s="1313"/>
      <c r="C54" s="620" t="s">
        <v>1257</v>
      </c>
      <c r="D54" s="437">
        <v>6</v>
      </c>
      <c r="E54" s="437">
        <v>1</v>
      </c>
      <c r="F54" s="615">
        <v>0.16666666699999999</v>
      </c>
      <c r="G54" s="739">
        <v>5.9761876999999998E-2</v>
      </c>
      <c r="H54" s="615">
        <v>6.1075499999999998E-2</v>
      </c>
      <c r="I54" s="739">
        <v>0.15666633299999999</v>
      </c>
    </row>
    <row r="55" spans="2:9" x14ac:dyDescent="0.3">
      <c r="B55" s="1313"/>
      <c r="C55" s="202" t="s">
        <v>1258</v>
      </c>
      <c r="D55" s="437">
        <v>8</v>
      </c>
      <c r="E55" s="437">
        <v>3</v>
      </c>
      <c r="F55" s="615">
        <v>0.375</v>
      </c>
      <c r="G55" s="739">
        <v>0.20602245899999999</v>
      </c>
      <c r="H55" s="615">
        <v>0.24789625000000001</v>
      </c>
      <c r="I55" s="739">
        <v>0.24</v>
      </c>
    </row>
    <row r="56" spans="2:9" x14ac:dyDescent="0.3">
      <c r="B56" s="1313"/>
      <c r="C56" s="620" t="s">
        <v>1259</v>
      </c>
      <c r="D56" s="437">
        <v>5</v>
      </c>
      <c r="E56" s="437">
        <v>1</v>
      </c>
      <c r="F56" s="615">
        <v>0.2</v>
      </c>
      <c r="G56" s="739">
        <v>0.122094961</v>
      </c>
      <c r="H56" s="615">
        <v>0.1875125</v>
      </c>
      <c r="I56" s="739">
        <v>0.13</v>
      </c>
    </row>
    <row r="57" spans="2:9" x14ac:dyDescent="0.3">
      <c r="B57" s="1313"/>
      <c r="C57" s="620" t="s">
        <v>1260</v>
      </c>
      <c r="D57" s="437">
        <v>0</v>
      </c>
      <c r="E57" s="437">
        <v>0</v>
      </c>
      <c r="F57" s="437">
        <v>0</v>
      </c>
      <c r="G57" s="437">
        <v>0</v>
      </c>
      <c r="H57" s="437">
        <v>0</v>
      </c>
      <c r="I57" s="437">
        <v>0</v>
      </c>
    </row>
    <row r="58" spans="2:9" x14ac:dyDescent="0.3">
      <c r="B58" s="1313"/>
      <c r="C58" s="620" t="s">
        <v>1261</v>
      </c>
      <c r="D58" s="437">
        <v>3</v>
      </c>
      <c r="E58" s="437">
        <v>2</v>
      </c>
      <c r="F58" s="615">
        <v>0.66666666699999999</v>
      </c>
      <c r="G58" s="739">
        <v>0.30828</v>
      </c>
      <c r="H58" s="615">
        <v>0.30828</v>
      </c>
      <c r="I58" s="739">
        <v>0.13333300000000001</v>
      </c>
    </row>
    <row r="59" spans="2:9" x14ac:dyDescent="0.3">
      <c r="B59" s="1329"/>
      <c r="C59" s="202" t="s">
        <v>1262</v>
      </c>
      <c r="D59" s="437">
        <v>14</v>
      </c>
      <c r="E59" s="437">
        <v>0</v>
      </c>
      <c r="F59" s="437">
        <v>0</v>
      </c>
      <c r="G59" s="739">
        <v>1</v>
      </c>
      <c r="H59" s="437">
        <v>0</v>
      </c>
      <c r="I59" s="437">
        <v>0</v>
      </c>
    </row>
    <row r="60" spans="2:9" x14ac:dyDescent="0.3">
      <c r="B60" s="1330" t="s">
        <v>1266</v>
      </c>
      <c r="C60" s="612" t="s">
        <v>1246</v>
      </c>
      <c r="D60" s="412">
        <v>11628</v>
      </c>
      <c r="E60" s="613">
        <v>27</v>
      </c>
      <c r="F60" s="614">
        <v>2.3219809999999999E-3</v>
      </c>
      <c r="G60" s="744">
        <v>7.1601200000000003E-4</v>
      </c>
      <c r="H60" s="614">
        <v>5.5988999999999995E-4</v>
      </c>
      <c r="I60" s="744">
        <v>2.0934949999999999E-3</v>
      </c>
    </row>
    <row r="61" spans="2:9" x14ac:dyDescent="0.3">
      <c r="B61" s="1313"/>
      <c r="C61" s="620" t="s">
        <v>1247</v>
      </c>
      <c r="D61" s="437">
        <v>7538</v>
      </c>
      <c r="E61" s="437">
        <v>16</v>
      </c>
      <c r="F61" s="615">
        <v>2.1225789999999999E-3</v>
      </c>
      <c r="G61" s="739">
        <v>3.9644300000000001E-4</v>
      </c>
      <c r="H61" s="615">
        <v>4.1972E-4</v>
      </c>
      <c r="I61" s="739">
        <v>1.9913729999999998E-3</v>
      </c>
    </row>
    <row r="62" spans="2:9" x14ac:dyDescent="0.3">
      <c r="B62" s="1313"/>
      <c r="C62" s="620" t="s">
        <v>1248</v>
      </c>
      <c r="D62" s="437">
        <v>4090</v>
      </c>
      <c r="E62" s="437">
        <v>11</v>
      </c>
      <c r="F62" s="615">
        <v>2.689487E-3</v>
      </c>
      <c r="G62" s="739">
        <v>1.123219E-3</v>
      </c>
      <c r="H62" s="615">
        <v>1.12057E-3</v>
      </c>
      <c r="I62" s="739">
        <v>2.2739309999999999E-3</v>
      </c>
    </row>
    <row r="63" spans="2:9" x14ac:dyDescent="0.3">
      <c r="B63" s="1313"/>
      <c r="C63" s="202" t="s">
        <v>1249</v>
      </c>
      <c r="D63" s="437">
        <v>3407</v>
      </c>
      <c r="E63" s="437">
        <v>14</v>
      </c>
      <c r="F63" s="615">
        <v>4.1091870000000003E-3</v>
      </c>
      <c r="G63" s="739">
        <v>2.0445760000000002E-3</v>
      </c>
      <c r="H63" s="615">
        <v>2.0484000000000001E-3</v>
      </c>
      <c r="I63" s="739">
        <v>3.5023260000000001E-3</v>
      </c>
    </row>
    <row r="64" spans="2:9" x14ac:dyDescent="0.3">
      <c r="B64" s="1313"/>
      <c r="C64" s="202" t="s">
        <v>1250</v>
      </c>
      <c r="D64" s="437">
        <v>3653</v>
      </c>
      <c r="E64" s="437">
        <v>9</v>
      </c>
      <c r="F64" s="615">
        <v>2.4637280000000001E-3</v>
      </c>
      <c r="G64" s="739">
        <v>3.5793270000000002E-3</v>
      </c>
      <c r="H64" s="615">
        <v>3.5769999999999999E-3</v>
      </c>
      <c r="I64" s="739">
        <v>3.3208809999999999E-3</v>
      </c>
    </row>
    <row r="65" spans="2:9" x14ac:dyDescent="0.3">
      <c r="B65" s="1313"/>
      <c r="C65" s="202" t="s">
        <v>1251</v>
      </c>
      <c r="D65" s="437">
        <v>4043</v>
      </c>
      <c r="E65" s="437">
        <v>16</v>
      </c>
      <c r="F65" s="615">
        <v>3.9574570000000002E-3</v>
      </c>
      <c r="G65" s="739">
        <v>6.1310840000000002E-3</v>
      </c>
      <c r="H65" s="615">
        <v>6.2106000000000001E-3</v>
      </c>
      <c r="I65" s="739">
        <v>5.0082269999999996E-3</v>
      </c>
    </row>
    <row r="66" spans="2:9" x14ac:dyDescent="0.3">
      <c r="B66" s="1313"/>
      <c r="C66" s="202" t="s">
        <v>1252</v>
      </c>
      <c r="D66" s="437">
        <v>12759</v>
      </c>
      <c r="E66" s="437">
        <v>59</v>
      </c>
      <c r="F66" s="615">
        <v>4.6241870000000001E-3</v>
      </c>
      <c r="G66" s="739">
        <v>1.1556594E-2</v>
      </c>
      <c r="H66" s="615">
        <v>1.4945345000000001E-2</v>
      </c>
      <c r="I66" s="739">
        <v>5.4218219999999998E-3</v>
      </c>
    </row>
    <row r="67" spans="2:9" x14ac:dyDescent="0.3">
      <c r="B67" s="1313"/>
      <c r="C67" s="620" t="s">
        <v>1253</v>
      </c>
      <c r="D67" s="437">
        <v>11281</v>
      </c>
      <c r="E67" s="437">
        <v>43</v>
      </c>
      <c r="F67" s="615">
        <v>3.8117189999999999E-3</v>
      </c>
      <c r="G67" s="739">
        <v>1.0668166999999999E-2</v>
      </c>
      <c r="H67" s="615">
        <v>1.0834949999999999E-2</v>
      </c>
      <c r="I67" s="739">
        <v>4.3786700000000003E-3</v>
      </c>
    </row>
    <row r="68" spans="2:9" x14ac:dyDescent="0.3">
      <c r="B68" s="1313"/>
      <c r="C68" s="620" t="s">
        <v>1254</v>
      </c>
      <c r="D68" s="437">
        <v>1478</v>
      </c>
      <c r="E68" s="437">
        <v>16</v>
      </c>
      <c r="F68" s="615">
        <v>1.082544E-2</v>
      </c>
      <c r="G68" s="739">
        <v>1.8843764999999998E-2</v>
      </c>
      <c r="H68" s="615">
        <v>1.9055740000000002E-2</v>
      </c>
      <c r="I68" s="739">
        <v>1.2573353000000001E-2</v>
      </c>
    </row>
    <row r="69" spans="2:9" x14ac:dyDescent="0.3">
      <c r="B69" s="1313"/>
      <c r="C69" s="202" t="s">
        <v>1255</v>
      </c>
      <c r="D69" s="437">
        <v>551</v>
      </c>
      <c r="E69" s="437">
        <v>25</v>
      </c>
      <c r="F69" s="615">
        <v>4.5372050999999997E-2</v>
      </c>
      <c r="G69" s="739">
        <v>4.4167135000000003E-2</v>
      </c>
      <c r="H69" s="615">
        <v>4.5947374999999999E-2</v>
      </c>
      <c r="I69" s="739">
        <v>4.8501562999999998E-2</v>
      </c>
    </row>
    <row r="70" spans="2:9" x14ac:dyDescent="0.3">
      <c r="B70" s="1313"/>
      <c r="C70" s="620" t="s">
        <v>1256</v>
      </c>
      <c r="D70" s="437">
        <v>321</v>
      </c>
      <c r="E70" s="437">
        <v>11</v>
      </c>
      <c r="F70" s="615">
        <v>3.4267912999999997E-2</v>
      </c>
      <c r="G70" s="739">
        <v>3.3249718999999997E-2</v>
      </c>
      <c r="H70" s="615">
        <v>3.3640749999999997E-2</v>
      </c>
      <c r="I70" s="739">
        <v>3.7579885E-2</v>
      </c>
    </row>
    <row r="71" spans="2:9" x14ac:dyDescent="0.3">
      <c r="B71" s="1313"/>
      <c r="C71" s="620" t="s">
        <v>1257</v>
      </c>
      <c r="D71" s="437">
        <v>230</v>
      </c>
      <c r="E71" s="437">
        <v>14</v>
      </c>
      <c r="F71" s="615">
        <v>6.0869565E-2</v>
      </c>
      <c r="G71" s="739">
        <v>5.8110914E-2</v>
      </c>
      <c r="H71" s="615">
        <v>5.8254E-2</v>
      </c>
      <c r="I71" s="739">
        <v>6.8257006999999995E-2</v>
      </c>
    </row>
    <row r="72" spans="2:9" x14ac:dyDescent="0.3">
      <c r="B72" s="1313"/>
      <c r="C72" s="202" t="s">
        <v>1258</v>
      </c>
      <c r="D72" s="437">
        <v>440</v>
      </c>
      <c r="E72" s="437">
        <v>37</v>
      </c>
      <c r="F72" s="615">
        <v>8.4090909000000005E-2</v>
      </c>
      <c r="G72" s="739">
        <v>0.24213447599999999</v>
      </c>
      <c r="H72" s="615">
        <v>0.19558888899999999</v>
      </c>
      <c r="I72" s="739">
        <v>8.9731993999999995E-2</v>
      </c>
    </row>
    <row r="73" spans="2:9" x14ac:dyDescent="0.3">
      <c r="B73" s="1313"/>
      <c r="C73" s="620" t="s">
        <v>1259</v>
      </c>
      <c r="D73" s="437">
        <v>106</v>
      </c>
      <c r="E73" s="437">
        <v>10</v>
      </c>
      <c r="F73" s="615">
        <v>9.4339622999999997E-2</v>
      </c>
      <c r="G73" s="739">
        <v>0.117463372</v>
      </c>
      <c r="H73" s="615">
        <v>0.139938333</v>
      </c>
      <c r="I73" s="739">
        <v>0.106643063</v>
      </c>
    </row>
    <row r="74" spans="2:9" x14ac:dyDescent="0.3">
      <c r="B74" s="1313"/>
      <c r="C74" s="620" t="s">
        <v>1260</v>
      </c>
      <c r="D74" s="437">
        <v>0</v>
      </c>
      <c r="E74" s="437">
        <v>0</v>
      </c>
      <c r="F74" s="437">
        <v>0</v>
      </c>
      <c r="G74" s="437">
        <v>0</v>
      </c>
      <c r="H74" s="437">
        <v>0</v>
      </c>
      <c r="I74" s="437">
        <v>0</v>
      </c>
    </row>
    <row r="75" spans="2:9" x14ac:dyDescent="0.3">
      <c r="B75" s="1313"/>
      <c r="C75" s="620" t="s">
        <v>1261</v>
      </c>
      <c r="D75" s="437">
        <v>334</v>
      </c>
      <c r="E75" s="437">
        <v>27</v>
      </c>
      <c r="F75" s="615">
        <v>8.0838323000000004E-2</v>
      </c>
      <c r="G75" s="739">
        <v>0.30527189399999999</v>
      </c>
      <c r="H75" s="615">
        <v>0.30689</v>
      </c>
      <c r="I75" s="739">
        <v>8.5743964000000006E-2</v>
      </c>
    </row>
    <row r="76" spans="2:9" x14ac:dyDescent="0.3">
      <c r="B76" s="1329"/>
      <c r="C76" s="202" t="s">
        <v>1262</v>
      </c>
      <c r="D76" s="437">
        <v>465</v>
      </c>
      <c r="E76" s="437">
        <v>0</v>
      </c>
      <c r="F76" s="437">
        <v>0</v>
      </c>
      <c r="G76" s="739">
        <v>1</v>
      </c>
      <c r="H76" s="437">
        <v>0</v>
      </c>
      <c r="I76" s="437">
        <v>0</v>
      </c>
    </row>
    <row r="77" spans="2:9" x14ac:dyDescent="0.3">
      <c r="B77" s="1330" t="s">
        <v>1267</v>
      </c>
      <c r="C77" s="612" t="s">
        <v>1246</v>
      </c>
      <c r="D77" s="412">
        <v>79713</v>
      </c>
      <c r="E77" s="613">
        <v>64</v>
      </c>
      <c r="F77" s="614">
        <v>8.0287999999999996E-4</v>
      </c>
      <c r="G77" s="744">
        <v>4.4990500000000001E-4</v>
      </c>
      <c r="H77" s="614">
        <v>6.0214700000000003E-4</v>
      </c>
      <c r="I77" s="744">
        <v>7.5620899999999998E-4</v>
      </c>
    </row>
    <row r="78" spans="2:9" x14ac:dyDescent="0.3">
      <c r="B78" s="1313"/>
      <c r="C78" s="620" t="s">
        <v>1247</v>
      </c>
      <c r="D78" s="437">
        <v>62953</v>
      </c>
      <c r="E78" s="437">
        <v>41</v>
      </c>
      <c r="F78" s="615">
        <v>6.5127999999999996E-4</v>
      </c>
      <c r="G78" s="739">
        <v>2.9888899999999999E-4</v>
      </c>
      <c r="H78" s="615">
        <v>3.4384299999999998E-4</v>
      </c>
      <c r="I78" s="739">
        <v>6.0216800000000004E-4</v>
      </c>
    </row>
    <row r="79" spans="2:9" x14ac:dyDescent="0.3">
      <c r="B79" s="1313"/>
      <c r="C79" s="620" t="s">
        <v>1248</v>
      </c>
      <c r="D79" s="437">
        <v>16760</v>
      </c>
      <c r="E79" s="437">
        <v>23</v>
      </c>
      <c r="F79" s="615">
        <v>1.372315E-3</v>
      </c>
      <c r="G79" s="739">
        <v>1.1235139999999999E-3</v>
      </c>
      <c r="H79" s="615">
        <v>1.1187549999999999E-3</v>
      </c>
      <c r="I79" s="739">
        <v>1.3141509999999999E-3</v>
      </c>
    </row>
    <row r="80" spans="2:9" x14ac:dyDescent="0.3">
      <c r="B80" s="1313"/>
      <c r="C80" s="202" t="s">
        <v>1249</v>
      </c>
      <c r="D80" s="437">
        <v>11103</v>
      </c>
      <c r="E80" s="437">
        <v>32</v>
      </c>
      <c r="F80" s="615">
        <v>2.8821039999999999E-3</v>
      </c>
      <c r="G80" s="739">
        <v>2.0463119999999998E-3</v>
      </c>
      <c r="H80" s="615">
        <v>2.0484000000000001E-3</v>
      </c>
      <c r="I80" s="739">
        <v>2.6932130000000003E-3</v>
      </c>
    </row>
    <row r="81" spans="2:9" x14ac:dyDescent="0.3">
      <c r="B81" s="1313"/>
      <c r="C81" s="202" t="s">
        <v>1250</v>
      </c>
      <c r="D81" s="437">
        <v>7688</v>
      </c>
      <c r="E81" s="437">
        <v>33</v>
      </c>
      <c r="F81" s="615">
        <v>4.2924039999999997E-3</v>
      </c>
      <c r="G81" s="739">
        <v>3.5852380000000001E-3</v>
      </c>
      <c r="H81" s="615">
        <v>3.5847000000000001E-3</v>
      </c>
      <c r="I81" s="739">
        <v>4.9659489999999999E-3</v>
      </c>
    </row>
    <row r="82" spans="2:9" x14ac:dyDescent="0.3">
      <c r="B82" s="1313"/>
      <c r="C82" s="202" t="s">
        <v>1251</v>
      </c>
      <c r="D82" s="437">
        <v>9187</v>
      </c>
      <c r="E82" s="437">
        <v>38</v>
      </c>
      <c r="F82" s="615">
        <v>4.13628E-3</v>
      </c>
      <c r="G82" s="739">
        <v>6.1441600000000001E-3</v>
      </c>
      <c r="H82" s="615">
        <v>6.1915E-3</v>
      </c>
      <c r="I82" s="739">
        <v>4.4297980000000004E-3</v>
      </c>
    </row>
    <row r="83" spans="2:9" x14ac:dyDescent="0.3">
      <c r="B83" s="1313"/>
      <c r="C83" s="202" t="s">
        <v>1252</v>
      </c>
      <c r="D83" s="437">
        <v>8586</v>
      </c>
      <c r="E83" s="437">
        <v>131</v>
      </c>
      <c r="F83" s="615">
        <v>1.5257395999999999E-2</v>
      </c>
      <c r="G83" s="739">
        <v>1.4019425E-2</v>
      </c>
      <c r="H83" s="615">
        <v>1.5322314E-2</v>
      </c>
      <c r="I83" s="739">
        <v>1.4184649000000001E-2</v>
      </c>
    </row>
    <row r="84" spans="2:9" x14ac:dyDescent="0.3">
      <c r="B84" s="1313"/>
      <c r="C84" s="620" t="s">
        <v>1253</v>
      </c>
      <c r="D84" s="437">
        <v>6152</v>
      </c>
      <c r="E84" s="437">
        <v>65</v>
      </c>
      <c r="F84" s="615">
        <v>1.0565669999999999E-2</v>
      </c>
      <c r="G84" s="739">
        <v>1.0781911E-2</v>
      </c>
      <c r="H84" s="615">
        <v>1.0834949999999999E-2</v>
      </c>
      <c r="I84" s="739">
        <v>9.5884509999999996E-3</v>
      </c>
    </row>
    <row r="85" spans="2:9" x14ac:dyDescent="0.3">
      <c r="B85" s="1313"/>
      <c r="C85" s="620" t="s">
        <v>1254</v>
      </c>
      <c r="D85" s="437">
        <v>2434</v>
      </c>
      <c r="E85" s="437">
        <v>66</v>
      </c>
      <c r="F85" s="615">
        <v>2.7115858999999999E-2</v>
      </c>
      <c r="G85" s="739">
        <v>1.8984589999999999E-2</v>
      </c>
      <c r="H85" s="615">
        <v>1.9061782999999999E-2</v>
      </c>
      <c r="I85" s="739">
        <v>2.7055383000000002E-2</v>
      </c>
    </row>
    <row r="86" spans="2:9" x14ac:dyDescent="0.3">
      <c r="B86" s="1313"/>
      <c r="C86" s="202" t="s">
        <v>1255</v>
      </c>
      <c r="D86" s="437">
        <v>2003</v>
      </c>
      <c r="E86" s="437">
        <v>106</v>
      </c>
      <c r="F86" s="615">
        <v>5.2920619000000002E-2</v>
      </c>
      <c r="G86" s="739">
        <v>4.2039219000000003E-2</v>
      </c>
      <c r="H86" s="615">
        <v>4.7391471999999997E-2</v>
      </c>
      <c r="I86" s="739">
        <v>5.7568656999999995E-2</v>
      </c>
    </row>
    <row r="87" spans="2:9" x14ac:dyDescent="0.3">
      <c r="B87" s="1313"/>
      <c r="C87" s="620" t="s">
        <v>1256</v>
      </c>
      <c r="D87" s="437">
        <v>1225</v>
      </c>
      <c r="E87" s="437">
        <v>54</v>
      </c>
      <c r="F87" s="615">
        <v>4.4081633000000002E-2</v>
      </c>
      <c r="G87" s="739">
        <v>3.3318436999999999E-2</v>
      </c>
      <c r="H87" s="615">
        <v>3.3670813000000001E-2</v>
      </c>
      <c r="I87" s="739">
        <v>5.2441676E-2</v>
      </c>
    </row>
    <row r="88" spans="2:9" x14ac:dyDescent="0.3">
      <c r="B88" s="1313"/>
      <c r="C88" s="620" t="s">
        <v>1257</v>
      </c>
      <c r="D88" s="437">
        <v>778</v>
      </c>
      <c r="E88" s="437">
        <v>52</v>
      </c>
      <c r="F88" s="615">
        <v>6.6838045999999998E-2</v>
      </c>
      <c r="G88" s="739">
        <v>5.8806507000000001E-2</v>
      </c>
      <c r="H88" s="615">
        <v>5.8368000000000003E-2</v>
      </c>
      <c r="I88" s="739">
        <v>6.5671489E-2</v>
      </c>
    </row>
    <row r="89" spans="2:9" x14ac:dyDescent="0.3">
      <c r="B89" s="1313"/>
      <c r="C89" s="202" t="s">
        <v>1258</v>
      </c>
      <c r="D89" s="437">
        <v>1507</v>
      </c>
      <c r="E89" s="437">
        <v>175</v>
      </c>
      <c r="F89" s="615">
        <v>0.116124751</v>
      </c>
      <c r="G89" s="739">
        <v>0.17080741099999999</v>
      </c>
      <c r="H89" s="615">
        <v>0.2071365</v>
      </c>
      <c r="I89" s="739">
        <v>0.11819215499999999</v>
      </c>
    </row>
    <row r="90" spans="2:9" x14ac:dyDescent="0.3">
      <c r="B90" s="1313"/>
      <c r="C90" s="620" t="s">
        <v>1259</v>
      </c>
      <c r="D90" s="437">
        <v>669</v>
      </c>
      <c r="E90" s="437">
        <v>78</v>
      </c>
      <c r="F90" s="615">
        <v>0.116591928</v>
      </c>
      <c r="G90" s="739">
        <v>0.118375785</v>
      </c>
      <c r="H90" s="615">
        <v>0.14082749999999999</v>
      </c>
      <c r="I90" s="739">
        <v>0.12487783199999999</v>
      </c>
    </row>
    <row r="91" spans="2:9" x14ac:dyDescent="0.3">
      <c r="B91" s="1313"/>
      <c r="C91" s="620" t="s">
        <v>1260</v>
      </c>
      <c r="D91" s="437">
        <v>0</v>
      </c>
      <c r="E91" s="437">
        <v>0</v>
      </c>
      <c r="F91" s="437">
        <v>0</v>
      </c>
      <c r="G91" s="437">
        <v>0</v>
      </c>
      <c r="H91" s="437">
        <v>0</v>
      </c>
      <c r="I91" s="437">
        <v>0</v>
      </c>
    </row>
    <row r="92" spans="2:9" x14ac:dyDescent="0.3">
      <c r="B92" s="1313"/>
      <c r="C92" s="620" t="s">
        <v>1261</v>
      </c>
      <c r="D92" s="437">
        <v>838</v>
      </c>
      <c r="E92" s="437">
        <v>97</v>
      </c>
      <c r="F92" s="1113">
        <v>0.11575178999999999</v>
      </c>
      <c r="G92" s="739">
        <v>0.30687955099999997</v>
      </c>
      <c r="H92" s="615">
        <v>0.30659999999999998</v>
      </c>
      <c r="I92" s="739">
        <v>0.114726809</v>
      </c>
    </row>
    <row r="93" spans="2:9" x14ac:dyDescent="0.3">
      <c r="B93" s="1313"/>
      <c r="C93" s="202" t="s">
        <v>1262</v>
      </c>
      <c r="D93" s="437">
        <v>392</v>
      </c>
      <c r="E93" s="437">
        <v>0</v>
      </c>
      <c r="F93" s="437">
        <v>0</v>
      </c>
      <c r="G93" s="739">
        <v>1</v>
      </c>
      <c r="H93" s="437">
        <v>0</v>
      </c>
      <c r="I93" s="437">
        <v>0</v>
      </c>
    </row>
    <row r="94" spans="2:9" x14ac:dyDescent="0.3">
      <c r="B94" s="1312" t="s">
        <v>1268</v>
      </c>
      <c r="C94" s="612" t="s">
        <v>1246</v>
      </c>
      <c r="D94" s="412">
        <v>1075</v>
      </c>
      <c r="E94" s="613">
        <v>2</v>
      </c>
      <c r="F94" s="614">
        <v>1.8604649999999999E-3</v>
      </c>
      <c r="G94" s="744">
        <v>8.5273100000000002E-4</v>
      </c>
      <c r="H94" s="614">
        <v>1.1327799999999999E-3</v>
      </c>
      <c r="I94" s="744">
        <v>1.2219900000000001E-3</v>
      </c>
    </row>
    <row r="95" spans="2:9" x14ac:dyDescent="0.3">
      <c r="B95" s="1313"/>
      <c r="C95" s="620" t="s">
        <v>1247</v>
      </c>
      <c r="D95" s="437">
        <v>670</v>
      </c>
      <c r="E95" s="437">
        <v>0</v>
      </c>
      <c r="F95" s="437">
        <v>0</v>
      </c>
      <c r="G95" s="739">
        <v>5.3679400000000005E-4</v>
      </c>
      <c r="H95" s="437">
        <v>0</v>
      </c>
      <c r="I95" s="739">
        <v>7.06714E-4</v>
      </c>
    </row>
    <row r="96" spans="2:9" x14ac:dyDescent="0.3">
      <c r="B96" s="1313"/>
      <c r="C96" s="620" t="s">
        <v>1248</v>
      </c>
      <c r="D96" s="437">
        <v>405</v>
      </c>
      <c r="E96" s="437">
        <v>2</v>
      </c>
      <c r="F96" s="615">
        <v>4.9382719999999996E-3</v>
      </c>
      <c r="G96" s="739">
        <v>1.150201E-3</v>
      </c>
      <c r="H96" s="615">
        <v>1.1327799999999999E-3</v>
      </c>
      <c r="I96" s="739">
        <v>1.9756539999999999E-3</v>
      </c>
    </row>
    <row r="97" spans="2:9" x14ac:dyDescent="0.3">
      <c r="B97" s="1313"/>
      <c r="C97" s="202" t="s">
        <v>1249</v>
      </c>
      <c r="D97" s="437">
        <v>598</v>
      </c>
      <c r="E97" s="437">
        <v>1</v>
      </c>
      <c r="F97" s="615">
        <v>1.6722410000000001E-3</v>
      </c>
      <c r="G97" s="739">
        <v>2.090204E-3</v>
      </c>
      <c r="H97" s="615">
        <v>2.0552000000000001E-3</v>
      </c>
      <c r="I97" s="739">
        <v>6.6844799999999998E-4</v>
      </c>
    </row>
    <row r="98" spans="2:9" x14ac:dyDescent="0.3">
      <c r="B98" s="1313"/>
      <c r="C98" s="202" t="s">
        <v>1250</v>
      </c>
      <c r="D98" s="437">
        <v>576</v>
      </c>
      <c r="E98" s="437">
        <v>4</v>
      </c>
      <c r="F98" s="615">
        <v>6.9444440000000001E-3</v>
      </c>
      <c r="G98" s="739">
        <v>3.6457740000000001E-3</v>
      </c>
      <c r="H98" s="615">
        <v>3.6734250000000001E-3</v>
      </c>
      <c r="I98" s="739">
        <v>4.9891169999999995E-3</v>
      </c>
    </row>
    <row r="99" spans="2:9" x14ac:dyDescent="0.3">
      <c r="B99" s="1313"/>
      <c r="C99" s="202" t="s">
        <v>1251</v>
      </c>
      <c r="D99" s="437">
        <v>336</v>
      </c>
      <c r="E99" s="437">
        <v>4</v>
      </c>
      <c r="F99" s="615">
        <v>1.1904761999999999E-2</v>
      </c>
      <c r="G99" s="739">
        <v>6.2533099999999998E-3</v>
      </c>
      <c r="H99" s="615">
        <v>6.2972999999999996E-3</v>
      </c>
      <c r="I99" s="739">
        <v>1.1895768999999999E-2</v>
      </c>
    </row>
    <row r="100" spans="2:9" x14ac:dyDescent="0.3">
      <c r="B100" s="1313"/>
      <c r="C100" s="202" t="s">
        <v>1252</v>
      </c>
      <c r="D100" s="437">
        <v>534</v>
      </c>
      <c r="E100" s="437">
        <v>14</v>
      </c>
      <c r="F100" s="615">
        <v>2.6217227999999999E-2</v>
      </c>
      <c r="G100" s="739">
        <v>1.4976201E-2</v>
      </c>
      <c r="H100" s="615">
        <v>1.6541050000000002E-2</v>
      </c>
      <c r="I100" s="739">
        <v>2.4201784E-2</v>
      </c>
    </row>
    <row r="101" spans="2:9" x14ac:dyDescent="0.3">
      <c r="B101" s="1313"/>
      <c r="C101" s="620" t="s">
        <v>1253</v>
      </c>
      <c r="D101" s="437">
        <v>294</v>
      </c>
      <c r="E101" s="437">
        <v>8</v>
      </c>
      <c r="F101" s="615">
        <v>2.7210884000000001E-2</v>
      </c>
      <c r="G101" s="739">
        <v>1.0974003E-2</v>
      </c>
      <c r="H101" s="615">
        <v>1.07898E-2</v>
      </c>
      <c r="I101" s="739">
        <v>1.8561345E-2</v>
      </c>
    </row>
    <row r="102" spans="2:9" x14ac:dyDescent="0.3">
      <c r="B102" s="1313"/>
      <c r="C102" s="620" t="s">
        <v>1254</v>
      </c>
      <c r="D102" s="437">
        <v>240</v>
      </c>
      <c r="E102" s="437">
        <v>6</v>
      </c>
      <c r="F102" s="615">
        <v>2.5000000000000001E-2</v>
      </c>
      <c r="G102" s="739">
        <v>1.9307443000000001E-2</v>
      </c>
      <c r="H102" s="615">
        <v>1.9416675000000001E-2</v>
      </c>
      <c r="I102" s="739">
        <v>3.2202697000000002E-2</v>
      </c>
    </row>
    <row r="103" spans="2:9" x14ac:dyDescent="0.3">
      <c r="B103" s="1313"/>
      <c r="C103" s="202" t="s">
        <v>1255</v>
      </c>
      <c r="D103" s="437">
        <v>150</v>
      </c>
      <c r="E103" s="437">
        <v>10</v>
      </c>
      <c r="F103" s="615">
        <v>6.6666666999999999E-2</v>
      </c>
      <c r="G103" s="739">
        <v>4.3564705000000002E-2</v>
      </c>
      <c r="H103" s="615">
        <v>4.2264650000000001E-2</v>
      </c>
      <c r="I103" s="739">
        <v>6.3269520999999995E-2</v>
      </c>
    </row>
    <row r="104" spans="2:9" x14ac:dyDescent="0.3">
      <c r="B104" s="1313"/>
      <c r="C104" s="620" t="s">
        <v>1256</v>
      </c>
      <c r="D104" s="437">
        <v>99</v>
      </c>
      <c r="E104" s="437">
        <v>7</v>
      </c>
      <c r="F104" s="615">
        <v>7.0707070999999996E-2</v>
      </c>
      <c r="G104" s="739">
        <v>3.4267532000000003E-2</v>
      </c>
      <c r="H104" s="615">
        <v>3.4110374999999998E-2</v>
      </c>
      <c r="I104" s="739">
        <v>5.4537954999999999E-2</v>
      </c>
    </row>
    <row r="105" spans="2:9" x14ac:dyDescent="0.3">
      <c r="B105" s="1313"/>
      <c r="C105" s="620" t="s">
        <v>1257</v>
      </c>
      <c r="D105" s="437">
        <v>51</v>
      </c>
      <c r="E105" s="437">
        <v>3</v>
      </c>
      <c r="F105" s="615">
        <v>5.8823528999999999E-2</v>
      </c>
      <c r="G105" s="739">
        <v>5.9482332999999998E-2</v>
      </c>
      <c r="H105" s="615">
        <v>5.8573199999999999E-2</v>
      </c>
      <c r="I105" s="739">
        <v>7.7624618999999992E-2</v>
      </c>
    </row>
    <row r="106" spans="2:9" x14ac:dyDescent="0.3">
      <c r="B106" s="1313"/>
      <c r="C106" s="202" t="s">
        <v>1258</v>
      </c>
      <c r="D106" s="437">
        <v>50</v>
      </c>
      <c r="E106" s="437">
        <v>8</v>
      </c>
      <c r="F106" s="615">
        <v>0.16</v>
      </c>
      <c r="G106" s="739">
        <v>0.176015638</v>
      </c>
      <c r="H106" s="615">
        <v>0.19459562499999999</v>
      </c>
      <c r="I106" s="739">
        <v>0.11582944000000001</v>
      </c>
    </row>
    <row r="107" spans="2:9" x14ac:dyDescent="0.3">
      <c r="B107" s="1313"/>
      <c r="C107" s="620" t="s">
        <v>1259</v>
      </c>
      <c r="D107" s="437">
        <v>42</v>
      </c>
      <c r="E107" s="437">
        <v>6</v>
      </c>
      <c r="F107" s="615">
        <v>0.14285714299999999</v>
      </c>
      <c r="G107" s="739">
        <v>0.134530343</v>
      </c>
      <c r="H107" s="615">
        <v>0.15670083300000001</v>
      </c>
      <c r="I107" s="739">
        <v>8.8130345999999998E-2</v>
      </c>
    </row>
    <row r="108" spans="2:9" x14ac:dyDescent="0.3">
      <c r="B108" s="1313"/>
      <c r="C108" s="620" t="s">
        <v>1260</v>
      </c>
      <c r="D108" s="437">
        <v>0</v>
      </c>
      <c r="E108" s="437">
        <v>0</v>
      </c>
      <c r="F108" s="437">
        <v>0</v>
      </c>
      <c r="G108" s="437">
        <v>0</v>
      </c>
      <c r="H108" s="437">
        <v>0</v>
      </c>
      <c r="I108" s="437">
        <v>0</v>
      </c>
    </row>
    <row r="109" spans="2:9" x14ac:dyDescent="0.3">
      <c r="B109" s="1313"/>
      <c r="C109" s="620" t="s">
        <v>1261</v>
      </c>
      <c r="D109" s="437">
        <v>8</v>
      </c>
      <c r="E109" s="437">
        <v>2</v>
      </c>
      <c r="F109" s="615">
        <v>0.25</v>
      </c>
      <c r="G109" s="739">
        <v>0.320110854</v>
      </c>
      <c r="H109" s="615">
        <v>0.30828</v>
      </c>
      <c r="I109" s="739">
        <v>0.20818181800000002</v>
      </c>
    </row>
    <row r="110" spans="2:9" x14ac:dyDescent="0.3">
      <c r="B110" s="1329"/>
      <c r="C110" s="202" t="s">
        <v>1262</v>
      </c>
      <c r="D110" s="437">
        <v>61</v>
      </c>
      <c r="E110" s="437">
        <v>0</v>
      </c>
      <c r="F110" s="437">
        <v>0</v>
      </c>
      <c r="G110" s="739">
        <v>1</v>
      </c>
      <c r="H110" s="437">
        <v>0</v>
      </c>
      <c r="I110" s="437">
        <v>0</v>
      </c>
    </row>
    <row r="111" spans="2:9" x14ac:dyDescent="0.3">
      <c r="B111" s="1330" t="s">
        <v>1269</v>
      </c>
      <c r="C111" s="612" t="s">
        <v>1246</v>
      </c>
      <c r="D111" s="412">
        <v>8452</v>
      </c>
      <c r="E111" s="613">
        <v>16</v>
      </c>
      <c r="F111" s="614">
        <v>1.8930430000000001E-3</v>
      </c>
      <c r="G111" s="744">
        <v>7.2694999999999997E-4</v>
      </c>
      <c r="H111" s="614">
        <v>5.4755299999999999E-4</v>
      </c>
      <c r="I111" s="744">
        <v>1.8676540000000001E-3</v>
      </c>
    </row>
    <row r="112" spans="2:9" x14ac:dyDescent="0.3">
      <c r="B112" s="1313"/>
      <c r="C112" s="620" t="s">
        <v>1247</v>
      </c>
      <c r="D112" s="437">
        <v>5219</v>
      </c>
      <c r="E112" s="437">
        <v>9</v>
      </c>
      <c r="F112" s="615">
        <v>1.7244680000000001E-3</v>
      </c>
      <c r="G112" s="739">
        <v>4.0561999999999998E-4</v>
      </c>
      <c r="H112" s="615">
        <v>3.5654700000000003E-4</v>
      </c>
      <c r="I112" s="739">
        <v>1.589497E-3</v>
      </c>
    </row>
    <row r="113" spans="2:9" x14ac:dyDescent="0.3">
      <c r="B113" s="1313"/>
      <c r="C113" s="620" t="s">
        <v>1248</v>
      </c>
      <c r="D113" s="437">
        <v>3233</v>
      </c>
      <c r="E113" s="437">
        <v>7</v>
      </c>
      <c r="F113" s="615">
        <v>2.1651719999999999E-3</v>
      </c>
      <c r="G113" s="739">
        <v>1.125458E-3</v>
      </c>
      <c r="H113" s="615">
        <v>1.12057E-3</v>
      </c>
      <c r="I113" s="739">
        <v>2.2934649999999997E-3</v>
      </c>
    </row>
    <row r="114" spans="2:9" x14ac:dyDescent="0.3">
      <c r="B114" s="1313"/>
      <c r="C114" s="202" t="s">
        <v>1249</v>
      </c>
      <c r="D114" s="437">
        <v>3234</v>
      </c>
      <c r="E114" s="437">
        <v>9</v>
      </c>
      <c r="F114" s="615">
        <v>2.7829310000000002E-3</v>
      </c>
      <c r="G114" s="739">
        <v>2.0512640000000001E-3</v>
      </c>
      <c r="H114" s="615">
        <v>2.0459330000000002E-3</v>
      </c>
      <c r="I114" s="739">
        <v>3.3463369999999996E-3</v>
      </c>
    </row>
    <row r="115" spans="2:9" x14ac:dyDescent="0.3">
      <c r="B115" s="1313"/>
      <c r="C115" s="202" t="s">
        <v>1250</v>
      </c>
      <c r="D115" s="437">
        <v>3861</v>
      </c>
      <c r="E115" s="437">
        <v>18</v>
      </c>
      <c r="F115" s="615">
        <v>4.6620050000000003E-3</v>
      </c>
      <c r="G115" s="739">
        <v>3.6050029999999999E-3</v>
      </c>
      <c r="H115" s="615">
        <v>3.5769999999999999E-3</v>
      </c>
      <c r="I115" s="739">
        <v>5.3577609999999999E-3</v>
      </c>
    </row>
    <row r="116" spans="2:9" x14ac:dyDescent="0.3">
      <c r="B116" s="1313"/>
      <c r="C116" s="202" t="s">
        <v>1251</v>
      </c>
      <c r="D116" s="437">
        <v>3304</v>
      </c>
      <c r="E116" s="437">
        <v>23</v>
      </c>
      <c r="F116" s="615">
        <v>6.961259E-3</v>
      </c>
      <c r="G116" s="739">
        <v>6.1823080000000001E-3</v>
      </c>
      <c r="H116" s="615">
        <v>6.1915E-3</v>
      </c>
      <c r="I116" s="739">
        <v>7.7404170000000003E-3</v>
      </c>
    </row>
    <row r="117" spans="2:9" x14ac:dyDescent="0.3">
      <c r="B117" s="1313"/>
      <c r="C117" s="202" t="s">
        <v>1252</v>
      </c>
      <c r="D117" s="437">
        <v>7711</v>
      </c>
      <c r="E117" s="437">
        <v>104</v>
      </c>
      <c r="F117" s="615">
        <v>1.3487226E-2</v>
      </c>
      <c r="G117" s="739">
        <v>1.1899105E-2</v>
      </c>
      <c r="H117" s="615">
        <v>1.5355855999999999E-2</v>
      </c>
      <c r="I117" s="739">
        <v>1.3817891000000001E-2</v>
      </c>
    </row>
    <row r="118" spans="2:9" x14ac:dyDescent="0.3">
      <c r="B118" s="1313"/>
      <c r="C118" s="620" t="s">
        <v>1253</v>
      </c>
      <c r="D118" s="437">
        <v>6315</v>
      </c>
      <c r="E118" s="437">
        <v>67</v>
      </c>
      <c r="F118" s="615">
        <v>1.060966E-2</v>
      </c>
      <c r="G118" s="739">
        <v>1.0687531E-2</v>
      </c>
      <c r="H118" s="615">
        <v>1.0730999999999999E-2</v>
      </c>
      <c r="I118" s="739">
        <v>1.0767666E-2</v>
      </c>
    </row>
    <row r="119" spans="2:9" x14ac:dyDescent="0.3">
      <c r="B119" s="1313"/>
      <c r="C119" s="620" t="s">
        <v>1254</v>
      </c>
      <c r="D119" s="437">
        <v>1396</v>
      </c>
      <c r="E119" s="437">
        <v>37</v>
      </c>
      <c r="F119" s="615">
        <v>2.6504297999999999E-2</v>
      </c>
      <c r="G119" s="739">
        <v>1.8907343E-2</v>
      </c>
      <c r="H119" s="615">
        <v>1.9055740000000002E-2</v>
      </c>
      <c r="I119" s="739">
        <v>2.6772917E-2</v>
      </c>
    </row>
    <row r="120" spans="2:9" x14ac:dyDescent="0.3">
      <c r="B120" s="1313"/>
      <c r="C120" s="202" t="s">
        <v>1255</v>
      </c>
      <c r="D120" s="437">
        <v>684</v>
      </c>
      <c r="E120" s="437">
        <v>39</v>
      </c>
      <c r="F120" s="615">
        <v>5.7017544000000003E-2</v>
      </c>
      <c r="G120" s="739">
        <v>4.2511243999999997E-2</v>
      </c>
      <c r="H120" s="615">
        <v>5.0249433000000003E-2</v>
      </c>
      <c r="I120" s="739">
        <v>6.4694942000000005E-2</v>
      </c>
    </row>
    <row r="121" spans="2:9" x14ac:dyDescent="0.3">
      <c r="B121" s="1313"/>
      <c r="C121" s="620" t="s">
        <v>1256</v>
      </c>
      <c r="D121" s="437">
        <v>437</v>
      </c>
      <c r="E121" s="437">
        <v>16</v>
      </c>
      <c r="F121" s="615">
        <v>3.6613272000000002E-2</v>
      </c>
      <c r="G121" s="739">
        <v>3.3286601999999998E-2</v>
      </c>
      <c r="H121" s="615">
        <v>3.3286499999999997E-2</v>
      </c>
      <c r="I121" s="739">
        <v>5.2544874000000005E-2</v>
      </c>
    </row>
    <row r="122" spans="2:9" x14ac:dyDescent="0.3">
      <c r="B122" s="1313"/>
      <c r="C122" s="620" t="s">
        <v>1257</v>
      </c>
      <c r="D122" s="437">
        <v>247</v>
      </c>
      <c r="E122" s="437">
        <v>23</v>
      </c>
      <c r="F122" s="615">
        <v>9.3117408999999998E-2</v>
      </c>
      <c r="G122" s="739">
        <v>5.8240988E-2</v>
      </c>
      <c r="H122" s="615">
        <v>5.8730900000000003E-2</v>
      </c>
      <c r="I122" s="739">
        <v>8.7081709000000007E-2</v>
      </c>
    </row>
    <row r="123" spans="2:9" x14ac:dyDescent="0.3">
      <c r="B123" s="1313"/>
      <c r="C123" s="202" t="s">
        <v>1258</v>
      </c>
      <c r="D123" s="437">
        <v>474</v>
      </c>
      <c r="E123" s="437">
        <v>81</v>
      </c>
      <c r="F123" s="615">
        <v>0.170886076</v>
      </c>
      <c r="G123" s="739">
        <v>0.23074196999999999</v>
      </c>
      <c r="H123" s="615">
        <v>0.19588333299999999</v>
      </c>
      <c r="I123" s="739">
        <v>0.18967448100000001</v>
      </c>
    </row>
    <row r="124" spans="2:9" x14ac:dyDescent="0.3">
      <c r="B124" s="1313"/>
      <c r="C124" s="620" t="s">
        <v>1259</v>
      </c>
      <c r="D124" s="437">
        <v>141</v>
      </c>
      <c r="E124" s="437">
        <v>33</v>
      </c>
      <c r="F124" s="615">
        <v>0.23404255299999999</v>
      </c>
      <c r="G124" s="739">
        <v>0.12265138</v>
      </c>
      <c r="H124" s="615">
        <v>0.14052500000000001</v>
      </c>
      <c r="I124" s="739">
        <v>0.23504763299999998</v>
      </c>
    </row>
    <row r="125" spans="2:9" x14ac:dyDescent="0.3">
      <c r="B125" s="1313"/>
      <c r="C125" s="620" t="s">
        <v>1260</v>
      </c>
      <c r="D125" s="437">
        <v>0</v>
      </c>
      <c r="E125" s="437">
        <v>0</v>
      </c>
      <c r="F125" s="437">
        <v>0</v>
      </c>
      <c r="G125" s="437">
        <v>0</v>
      </c>
      <c r="H125" s="437">
        <v>0</v>
      </c>
      <c r="I125" s="437">
        <v>0</v>
      </c>
    </row>
    <row r="126" spans="2:9" x14ac:dyDescent="0.3">
      <c r="B126" s="1313"/>
      <c r="C126" s="620" t="s">
        <v>1261</v>
      </c>
      <c r="D126" s="437">
        <v>333</v>
      </c>
      <c r="E126" s="437">
        <v>48</v>
      </c>
      <c r="F126" s="615">
        <v>0.144144144</v>
      </c>
      <c r="G126" s="739">
        <v>0.30517503299999998</v>
      </c>
      <c r="H126" s="615">
        <v>0.30659999999999998</v>
      </c>
      <c r="I126" s="739">
        <v>0.171931213</v>
      </c>
    </row>
    <row r="127" spans="2:9" x14ac:dyDescent="0.3">
      <c r="B127" s="1314"/>
      <c r="C127" s="401" t="s">
        <v>1262</v>
      </c>
      <c r="D127" s="440">
        <v>381</v>
      </c>
      <c r="E127" s="440">
        <v>0</v>
      </c>
      <c r="F127" s="440">
        <v>0</v>
      </c>
      <c r="G127" s="741">
        <v>1</v>
      </c>
      <c r="H127" s="440">
        <v>0</v>
      </c>
      <c r="I127" s="440">
        <v>0</v>
      </c>
    </row>
  </sheetData>
  <mergeCells count="12">
    <mergeCell ref="F6:F7"/>
    <mergeCell ref="G6:G7"/>
    <mergeCell ref="B94:B110"/>
    <mergeCell ref="B111:B127"/>
    <mergeCell ref="B6:B7"/>
    <mergeCell ref="C6:C7"/>
    <mergeCell ref="D6:E6"/>
    <mergeCell ref="B9:B25"/>
    <mergeCell ref="B26:B42"/>
    <mergeCell ref="B43:B59"/>
    <mergeCell ref="B60:B76"/>
    <mergeCell ref="B77:B93"/>
  </mergeCells>
  <hyperlinks>
    <hyperlink ref="I2" location="_INDEX" display="Index" xr:uid="{B5D225B5-20BB-4505-98B6-B2CF8C6559C1}"/>
  </hyperlinks>
  <pageMargins left="0.7" right="0.7" top="0.78740157499999996" bottom="0.78740157499999996" header="0.3" footer="0.3"/>
  <pageSetup paperSize="9" scale="10" orientation="landscape" r:id="rId1"/>
  <colBreaks count="1" manualBreakCount="1">
    <brk id="1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B450-B114-4528-8CEA-D374BA994E97}">
  <sheetPr>
    <tabColor theme="5"/>
  </sheetPr>
  <dimension ref="B2:I59"/>
  <sheetViews>
    <sheetView showGridLines="0" zoomScaleNormal="100" workbookViewId="0">
      <pane ySplit="8" topLeftCell="A36" activePane="bottomLeft" state="frozen"/>
      <selection activeCell="D7" sqref="D7:O61"/>
      <selection pane="bottomLeft" activeCell="I2" sqref="I2"/>
    </sheetView>
  </sheetViews>
  <sheetFormatPr baseColWidth="10" defaultColWidth="11.5" defaultRowHeight="16.5" x14ac:dyDescent="0.3"/>
  <cols>
    <col min="1" max="1" width="5" style="99" customWidth="1"/>
    <col min="2" max="2" width="18.25" style="99" customWidth="1"/>
    <col min="3" max="3" width="19.625" style="99" customWidth="1"/>
    <col min="4" max="4" width="18.875" style="99" customWidth="1"/>
    <col min="5" max="6" width="19.625" style="99" customWidth="1"/>
    <col min="7" max="7" width="20" style="99" customWidth="1"/>
    <col min="8" max="9" width="19.625" style="99" customWidth="1"/>
    <col min="10" max="10" width="11.5" style="99"/>
    <col min="11" max="12" width="10.125" style="99" customWidth="1"/>
    <col min="13" max="16384" width="11.5" style="99"/>
  </cols>
  <sheetData>
    <row r="2" spans="2:9" x14ac:dyDescent="0.3">
      <c r="B2" s="185" t="s">
        <v>1336</v>
      </c>
      <c r="I2" s="1028" t="s">
        <v>180</v>
      </c>
    </row>
    <row r="3" spans="2:9" x14ac:dyDescent="0.3">
      <c r="B3" s="1" t="str">
        <f>Stichtag &amp; Einheit_Mio</f>
        <v>31.12.2024 - in Mio. €</v>
      </c>
    </row>
    <row r="4" spans="2:9" x14ac:dyDescent="0.3">
      <c r="B4" s="185"/>
    </row>
    <row r="5" spans="2:9" x14ac:dyDescent="0.3">
      <c r="B5" s="621" t="s">
        <v>1272</v>
      </c>
      <c r="C5" s="207"/>
      <c r="D5" s="207"/>
      <c r="E5" s="207"/>
      <c r="F5" s="207"/>
      <c r="G5" s="207"/>
      <c r="H5" s="207"/>
      <c r="I5" s="207"/>
    </row>
    <row r="6" spans="2:9" ht="23.25" customHeight="1" x14ac:dyDescent="0.3">
      <c r="B6" s="1328" t="s">
        <v>1329</v>
      </c>
      <c r="C6" s="1328" t="s">
        <v>1232</v>
      </c>
      <c r="D6" s="1331" t="s">
        <v>1330</v>
      </c>
      <c r="E6" s="1331"/>
      <c r="F6" s="1328" t="s">
        <v>1331</v>
      </c>
      <c r="G6" s="1328" t="s">
        <v>1332</v>
      </c>
    </row>
    <row r="7" spans="2:9" s="190" customFormat="1" ht="65.25" customHeight="1" x14ac:dyDescent="0.2">
      <c r="B7" s="1328"/>
      <c r="C7" s="1328"/>
      <c r="E7" s="190" t="s">
        <v>1333</v>
      </c>
      <c r="F7" s="1328"/>
      <c r="G7" s="1328"/>
      <c r="H7" s="190" t="s">
        <v>1334</v>
      </c>
      <c r="I7" s="190" t="s">
        <v>1335</v>
      </c>
    </row>
    <row r="8" spans="2:9" s="189" customFormat="1" x14ac:dyDescent="0.2">
      <c r="B8" s="433" t="s">
        <v>183</v>
      </c>
      <c r="C8" s="433" t="s">
        <v>184</v>
      </c>
      <c r="D8" s="433" t="s">
        <v>185</v>
      </c>
      <c r="E8" s="433" t="s">
        <v>221</v>
      </c>
      <c r="F8" s="433" t="s">
        <v>222</v>
      </c>
      <c r="G8" s="433" t="s">
        <v>284</v>
      </c>
      <c r="H8" s="433" t="s">
        <v>285</v>
      </c>
      <c r="I8" s="433" t="s">
        <v>1043</v>
      </c>
    </row>
    <row r="9" spans="2:9" x14ac:dyDescent="0.3">
      <c r="B9" s="1312" t="s">
        <v>1195</v>
      </c>
      <c r="C9" s="612" t="s">
        <v>1246</v>
      </c>
      <c r="D9" s="412">
        <v>63</v>
      </c>
      <c r="E9" s="613">
        <v>0</v>
      </c>
      <c r="F9" s="437">
        <v>0</v>
      </c>
      <c r="G9" s="744">
        <v>5.7488500000000002E-4</v>
      </c>
      <c r="H9" s="437">
        <v>0</v>
      </c>
      <c r="I9" s="437">
        <v>0</v>
      </c>
    </row>
    <row r="10" spans="2:9" x14ac:dyDescent="0.3">
      <c r="B10" s="1313"/>
      <c r="C10" s="620" t="s">
        <v>1247</v>
      </c>
      <c r="D10" s="437">
        <v>54</v>
      </c>
      <c r="E10" s="437">
        <v>0</v>
      </c>
      <c r="F10" s="437">
        <v>0</v>
      </c>
      <c r="G10" s="739">
        <v>5.23928E-4</v>
      </c>
      <c r="H10" s="437">
        <v>0</v>
      </c>
      <c r="I10" s="437">
        <v>0</v>
      </c>
    </row>
    <row r="11" spans="2:9" x14ac:dyDescent="0.3">
      <c r="B11" s="1313"/>
      <c r="C11" s="620" t="s">
        <v>1248</v>
      </c>
      <c r="D11" s="437">
        <v>9</v>
      </c>
      <c r="E11" s="437">
        <v>0</v>
      </c>
      <c r="F11" s="437">
        <v>0</v>
      </c>
      <c r="G11" s="739">
        <v>1.2040779999999999E-3</v>
      </c>
      <c r="H11" s="437">
        <v>0</v>
      </c>
      <c r="I11" s="437">
        <v>0</v>
      </c>
    </row>
    <row r="12" spans="2:9" x14ac:dyDescent="0.3">
      <c r="B12" s="1313"/>
      <c r="C12" s="202" t="s">
        <v>1249</v>
      </c>
      <c r="D12" s="437">
        <v>4</v>
      </c>
      <c r="E12" s="437">
        <v>0</v>
      </c>
      <c r="F12" s="437">
        <v>0</v>
      </c>
      <c r="G12" s="739">
        <v>1.97693E-3</v>
      </c>
      <c r="H12" s="437">
        <v>0</v>
      </c>
      <c r="I12" s="437">
        <v>0</v>
      </c>
    </row>
    <row r="13" spans="2:9" x14ac:dyDescent="0.3">
      <c r="B13" s="1313"/>
      <c r="C13" s="202" t="s">
        <v>1250</v>
      </c>
      <c r="D13" s="437">
        <v>2</v>
      </c>
      <c r="E13" s="437">
        <v>0</v>
      </c>
      <c r="F13" s="437">
        <v>0</v>
      </c>
      <c r="G13" s="739">
        <v>4.3362740000000002E-3</v>
      </c>
      <c r="H13" s="437">
        <v>0</v>
      </c>
      <c r="I13" s="437">
        <v>0</v>
      </c>
    </row>
    <row r="14" spans="2:9" x14ac:dyDescent="0.3">
      <c r="B14" s="1313"/>
      <c r="C14" s="202" t="s">
        <v>1251</v>
      </c>
      <c r="D14" s="437">
        <v>1</v>
      </c>
      <c r="E14" s="437">
        <v>0</v>
      </c>
      <c r="F14" s="437">
        <v>0</v>
      </c>
      <c r="G14" s="739">
        <v>6.0000000000000001E-3</v>
      </c>
      <c r="H14" s="437">
        <v>0</v>
      </c>
      <c r="I14" s="437">
        <v>0</v>
      </c>
    </row>
    <row r="15" spans="2:9" x14ac:dyDescent="0.3">
      <c r="B15" s="1313"/>
      <c r="C15" s="202" t="s">
        <v>1252</v>
      </c>
      <c r="D15" s="437">
        <v>1</v>
      </c>
      <c r="E15" s="437">
        <v>0</v>
      </c>
      <c r="F15" s="437">
        <v>0</v>
      </c>
      <c r="G15" s="739">
        <v>9.3234600000000004E-3</v>
      </c>
      <c r="H15" s="437">
        <v>0</v>
      </c>
      <c r="I15" s="437">
        <v>0</v>
      </c>
    </row>
    <row r="16" spans="2:9" x14ac:dyDescent="0.3">
      <c r="B16" s="1313"/>
      <c r="C16" s="620" t="s">
        <v>1253</v>
      </c>
      <c r="D16" s="437">
        <v>1</v>
      </c>
      <c r="E16" s="437">
        <v>0</v>
      </c>
      <c r="F16" s="437">
        <v>0</v>
      </c>
      <c r="G16" s="739">
        <v>9.3234600000000004E-3</v>
      </c>
      <c r="H16" s="437">
        <v>0</v>
      </c>
      <c r="I16" s="437">
        <v>0</v>
      </c>
    </row>
    <row r="17" spans="2:9" x14ac:dyDescent="0.3">
      <c r="B17" s="1313"/>
      <c r="C17" s="620" t="s">
        <v>1254</v>
      </c>
      <c r="D17" s="437">
        <v>0</v>
      </c>
      <c r="E17" s="437">
        <v>0</v>
      </c>
      <c r="F17" s="437">
        <v>0</v>
      </c>
      <c r="G17" s="437">
        <v>0</v>
      </c>
      <c r="H17" s="437">
        <v>0</v>
      </c>
      <c r="I17" s="437">
        <v>0</v>
      </c>
    </row>
    <row r="18" spans="2:9" x14ac:dyDescent="0.3">
      <c r="B18" s="1313"/>
      <c r="C18" s="202" t="s">
        <v>1255</v>
      </c>
      <c r="D18" s="437">
        <v>0</v>
      </c>
      <c r="E18" s="437">
        <v>0</v>
      </c>
      <c r="F18" s="437">
        <v>0</v>
      </c>
      <c r="G18" s="437">
        <v>0</v>
      </c>
      <c r="H18" s="437">
        <v>0</v>
      </c>
      <c r="I18" s="437">
        <v>0</v>
      </c>
    </row>
    <row r="19" spans="2:9" x14ac:dyDescent="0.3">
      <c r="B19" s="1313"/>
      <c r="C19" s="620" t="s">
        <v>1256</v>
      </c>
      <c r="D19" s="437">
        <v>0</v>
      </c>
      <c r="E19" s="437">
        <v>0</v>
      </c>
      <c r="F19" s="437">
        <v>0</v>
      </c>
      <c r="G19" s="437">
        <v>0</v>
      </c>
      <c r="H19" s="437">
        <v>0</v>
      </c>
      <c r="I19" s="437">
        <v>0</v>
      </c>
    </row>
    <row r="20" spans="2:9" x14ac:dyDescent="0.3">
      <c r="B20" s="1313"/>
      <c r="C20" s="620" t="s">
        <v>1257</v>
      </c>
      <c r="D20" s="437">
        <v>0</v>
      </c>
      <c r="E20" s="437">
        <v>0</v>
      </c>
      <c r="F20" s="437">
        <v>0</v>
      </c>
      <c r="G20" s="437">
        <v>0</v>
      </c>
      <c r="H20" s="437">
        <v>0</v>
      </c>
      <c r="I20" s="437">
        <v>0</v>
      </c>
    </row>
    <row r="21" spans="2:9" x14ac:dyDescent="0.3">
      <c r="B21" s="1313"/>
      <c r="C21" s="202" t="s">
        <v>1258</v>
      </c>
      <c r="D21" s="437">
        <v>0</v>
      </c>
      <c r="E21" s="437">
        <v>0</v>
      </c>
      <c r="F21" s="437">
        <v>0</v>
      </c>
      <c r="G21" s="437">
        <v>0</v>
      </c>
      <c r="H21" s="437">
        <v>0</v>
      </c>
      <c r="I21" s="437">
        <v>0</v>
      </c>
    </row>
    <row r="22" spans="2:9" x14ac:dyDescent="0.3">
      <c r="B22" s="1313"/>
      <c r="C22" s="620" t="s">
        <v>1259</v>
      </c>
      <c r="D22" s="437">
        <v>0</v>
      </c>
      <c r="E22" s="437">
        <v>0</v>
      </c>
      <c r="F22" s="437">
        <v>0</v>
      </c>
      <c r="G22" s="437">
        <v>0</v>
      </c>
      <c r="H22" s="437">
        <v>0</v>
      </c>
      <c r="I22" s="437">
        <v>0</v>
      </c>
    </row>
    <row r="23" spans="2:9" x14ac:dyDescent="0.3">
      <c r="B23" s="1313"/>
      <c r="C23" s="620" t="s">
        <v>1260</v>
      </c>
      <c r="D23" s="437">
        <v>0</v>
      </c>
      <c r="E23" s="437">
        <v>0</v>
      </c>
      <c r="F23" s="437">
        <v>0</v>
      </c>
      <c r="G23" s="437">
        <v>0</v>
      </c>
      <c r="H23" s="437">
        <v>0</v>
      </c>
      <c r="I23" s="437">
        <v>0</v>
      </c>
    </row>
    <row r="24" spans="2:9" x14ac:dyDescent="0.3">
      <c r="B24" s="1313"/>
      <c r="C24" s="620" t="s">
        <v>1261</v>
      </c>
      <c r="D24" s="437">
        <v>0</v>
      </c>
      <c r="E24" s="437">
        <v>0</v>
      </c>
      <c r="F24" s="437">
        <v>0</v>
      </c>
      <c r="G24" s="437">
        <v>0</v>
      </c>
      <c r="H24" s="437">
        <v>0</v>
      </c>
      <c r="I24" s="437">
        <v>0</v>
      </c>
    </row>
    <row r="25" spans="2:9" x14ac:dyDescent="0.3">
      <c r="B25" s="1329"/>
      <c r="C25" s="202" t="s">
        <v>1262</v>
      </c>
      <c r="D25" s="437">
        <v>0</v>
      </c>
      <c r="E25" s="437">
        <v>0</v>
      </c>
      <c r="F25" s="440">
        <v>0</v>
      </c>
      <c r="G25" s="440">
        <v>0</v>
      </c>
      <c r="H25" s="440">
        <v>0</v>
      </c>
      <c r="I25" s="440">
        <v>0</v>
      </c>
    </row>
    <row r="26" spans="2:9" s="568" customFormat="1" x14ac:dyDescent="0.3">
      <c r="B26" s="1330" t="s">
        <v>1245</v>
      </c>
      <c r="C26" s="612" t="s">
        <v>1246</v>
      </c>
      <c r="D26" s="412">
        <v>267</v>
      </c>
      <c r="E26" s="613">
        <v>0</v>
      </c>
      <c r="F26" s="1116">
        <v>0</v>
      </c>
      <c r="G26" s="1117">
        <v>8.7548300000000003E-4</v>
      </c>
      <c r="H26" s="1116">
        <v>0</v>
      </c>
      <c r="I26" s="1116">
        <v>0</v>
      </c>
    </row>
    <row r="27" spans="2:9" s="568" customFormat="1" x14ac:dyDescent="0.3">
      <c r="B27" s="1313"/>
      <c r="C27" s="620" t="s">
        <v>1247</v>
      </c>
      <c r="D27" s="437">
        <v>129</v>
      </c>
      <c r="E27" s="437">
        <v>0</v>
      </c>
      <c r="F27" s="437">
        <v>0</v>
      </c>
      <c r="G27" s="739">
        <v>5.8065999999999999E-4</v>
      </c>
      <c r="H27" s="437">
        <v>0</v>
      </c>
      <c r="I27" s="437">
        <v>0</v>
      </c>
    </row>
    <row r="28" spans="2:9" s="568" customFormat="1" x14ac:dyDescent="0.3">
      <c r="B28" s="1313"/>
      <c r="C28" s="620" t="s">
        <v>1248</v>
      </c>
      <c r="D28" s="437">
        <v>138</v>
      </c>
      <c r="E28" s="437">
        <v>0</v>
      </c>
      <c r="F28" s="437">
        <v>0</v>
      </c>
      <c r="G28" s="739">
        <v>1.177394E-3</v>
      </c>
      <c r="H28" s="437">
        <v>0</v>
      </c>
      <c r="I28" s="437">
        <v>0</v>
      </c>
    </row>
    <row r="29" spans="2:9" s="568" customFormat="1" x14ac:dyDescent="0.3">
      <c r="B29" s="1313"/>
      <c r="C29" s="202" t="s">
        <v>1249</v>
      </c>
      <c r="D29" s="437">
        <v>176</v>
      </c>
      <c r="E29" s="437">
        <v>0</v>
      </c>
      <c r="F29" s="437">
        <v>0</v>
      </c>
      <c r="G29" s="739">
        <v>2.0056980000000002E-3</v>
      </c>
      <c r="H29" s="437">
        <v>0</v>
      </c>
      <c r="I29" s="437">
        <v>0</v>
      </c>
    </row>
    <row r="30" spans="2:9" s="568" customFormat="1" x14ac:dyDescent="0.3">
      <c r="B30" s="1313"/>
      <c r="C30" s="202" t="s">
        <v>1250</v>
      </c>
      <c r="D30" s="437">
        <v>167</v>
      </c>
      <c r="E30" s="437">
        <v>2</v>
      </c>
      <c r="F30" s="615">
        <v>1.1976048E-2</v>
      </c>
      <c r="G30" s="739">
        <v>3.513164E-3</v>
      </c>
      <c r="H30" s="615">
        <v>3.7502500000000001E-3</v>
      </c>
      <c r="I30" s="739">
        <v>2.395E-3</v>
      </c>
    </row>
    <row r="31" spans="2:9" s="568" customFormat="1" x14ac:dyDescent="0.3">
      <c r="B31" s="1313"/>
      <c r="C31" s="202" t="s">
        <v>1251</v>
      </c>
      <c r="D31" s="437">
        <v>170</v>
      </c>
      <c r="E31" s="437">
        <v>0</v>
      </c>
      <c r="F31" s="437">
        <v>0</v>
      </c>
      <c r="G31" s="739">
        <v>6.4213489999999998E-3</v>
      </c>
      <c r="H31" s="437">
        <v>0</v>
      </c>
      <c r="I31" s="437">
        <v>0</v>
      </c>
    </row>
    <row r="32" spans="2:9" s="568" customFormat="1" x14ac:dyDescent="0.3">
      <c r="B32" s="1313"/>
      <c r="C32" s="202" t="s">
        <v>1252</v>
      </c>
      <c r="D32" s="437">
        <v>230</v>
      </c>
      <c r="E32" s="437">
        <v>3</v>
      </c>
      <c r="F32" s="615">
        <v>1.3043478000000001E-2</v>
      </c>
      <c r="G32" s="739">
        <v>1.6328999E-2</v>
      </c>
      <c r="H32" s="615">
        <v>1.553675E-2</v>
      </c>
      <c r="I32" s="739">
        <v>2.6090000000000002E-3</v>
      </c>
    </row>
    <row r="33" spans="2:9" s="568" customFormat="1" x14ac:dyDescent="0.3">
      <c r="B33" s="1313"/>
      <c r="C33" s="620" t="s">
        <v>1253</v>
      </c>
      <c r="D33" s="437">
        <v>126</v>
      </c>
      <c r="E33" s="437">
        <v>1</v>
      </c>
      <c r="F33" s="615">
        <v>7.9365080000000001E-3</v>
      </c>
      <c r="G33" s="739">
        <v>1.2397544999999999E-2</v>
      </c>
      <c r="H33" s="615">
        <v>1.125075E-2</v>
      </c>
      <c r="I33" s="739">
        <v>1.5870000000000001E-3</v>
      </c>
    </row>
    <row r="34" spans="2:9" s="568" customFormat="1" x14ac:dyDescent="0.3">
      <c r="B34" s="1313"/>
      <c r="C34" s="620" t="s">
        <v>1254</v>
      </c>
      <c r="D34" s="437">
        <v>104</v>
      </c>
      <c r="E34" s="437">
        <v>2</v>
      </c>
      <c r="F34" s="615">
        <v>1.9230769000000002E-2</v>
      </c>
      <c r="G34" s="739">
        <v>2.0568679999999999E-2</v>
      </c>
      <c r="H34" s="615">
        <v>1.982275E-2</v>
      </c>
      <c r="I34" s="739">
        <v>3.846E-3</v>
      </c>
    </row>
    <row r="35" spans="2:9" s="568" customFormat="1" x14ac:dyDescent="0.3">
      <c r="B35" s="1313"/>
      <c r="C35" s="202" t="s">
        <v>1255</v>
      </c>
      <c r="D35" s="437">
        <v>57</v>
      </c>
      <c r="E35" s="437">
        <v>1</v>
      </c>
      <c r="F35" s="615">
        <v>1.7543860000000001E-2</v>
      </c>
      <c r="G35" s="739">
        <v>4.8649405999999999E-2</v>
      </c>
      <c r="H35" s="615">
        <v>3.4823750000000001E-2</v>
      </c>
      <c r="I35" s="739">
        <v>3.509E-3</v>
      </c>
    </row>
    <row r="36" spans="2:9" s="568" customFormat="1" x14ac:dyDescent="0.3">
      <c r="B36" s="1313"/>
      <c r="C36" s="620" t="s">
        <v>1256</v>
      </c>
      <c r="D36" s="437">
        <v>41</v>
      </c>
      <c r="E36" s="437">
        <v>1</v>
      </c>
      <c r="F36" s="615">
        <v>2.4390243999999998E-2</v>
      </c>
      <c r="G36" s="739">
        <v>3.8030517E-2</v>
      </c>
      <c r="H36" s="615">
        <v>3.4823750000000001E-2</v>
      </c>
      <c r="I36" s="739">
        <v>4.8780000000000004E-3</v>
      </c>
    </row>
    <row r="37" spans="2:9" s="568" customFormat="1" x14ac:dyDescent="0.3">
      <c r="B37" s="1313"/>
      <c r="C37" s="620" t="s">
        <v>1257</v>
      </c>
      <c r="D37" s="437">
        <v>16</v>
      </c>
      <c r="E37" s="437">
        <v>0</v>
      </c>
      <c r="F37" s="615">
        <v>0</v>
      </c>
      <c r="G37" s="739">
        <v>6.8723286999999994E-2</v>
      </c>
      <c r="H37" s="437">
        <v>0</v>
      </c>
      <c r="I37" s="437">
        <v>0</v>
      </c>
    </row>
    <row r="38" spans="2:9" s="568" customFormat="1" x14ac:dyDescent="0.3">
      <c r="B38" s="1313"/>
      <c r="C38" s="202" t="s">
        <v>1258</v>
      </c>
      <c r="D38" s="437">
        <v>16</v>
      </c>
      <c r="E38" s="437">
        <v>4</v>
      </c>
      <c r="F38" s="615">
        <v>0.25</v>
      </c>
      <c r="G38" s="739">
        <v>0.22879275399999999</v>
      </c>
      <c r="H38" s="615">
        <v>0.204654167</v>
      </c>
      <c r="I38" s="739">
        <v>0.05</v>
      </c>
    </row>
    <row r="39" spans="2:9" s="568" customFormat="1" x14ac:dyDescent="0.3">
      <c r="B39" s="1313"/>
      <c r="C39" s="620" t="s">
        <v>1259</v>
      </c>
      <c r="D39" s="437">
        <v>13</v>
      </c>
      <c r="E39" s="437">
        <v>2</v>
      </c>
      <c r="F39" s="615">
        <v>0.15384615400000001</v>
      </c>
      <c r="G39" s="739">
        <v>0.135118074</v>
      </c>
      <c r="H39" s="615">
        <v>0.14625625</v>
      </c>
      <c r="I39" s="739">
        <v>3.0769000000000001E-2</v>
      </c>
    </row>
    <row r="40" spans="2:9" s="568" customFormat="1" x14ac:dyDescent="0.3">
      <c r="B40" s="1313"/>
      <c r="C40" s="620" t="s">
        <v>1260</v>
      </c>
      <c r="D40" s="437">
        <v>0</v>
      </c>
      <c r="E40" s="437">
        <v>0</v>
      </c>
      <c r="F40" s="437">
        <v>0</v>
      </c>
      <c r="G40" s="437">
        <v>0</v>
      </c>
      <c r="H40" s="437">
        <v>0</v>
      </c>
      <c r="I40" s="739"/>
    </row>
    <row r="41" spans="2:9" s="568" customFormat="1" x14ac:dyDescent="0.3">
      <c r="B41" s="1313"/>
      <c r="C41" s="620" t="s">
        <v>1261</v>
      </c>
      <c r="D41" s="437">
        <v>3</v>
      </c>
      <c r="E41" s="437">
        <v>2</v>
      </c>
      <c r="F41" s="615">
        <v>0.66666666699999999</v>
      </c>
      <c r="G41" s="739">
        <v>0.32145000000000001</v>
      </c>
      <c r="H41" s="615">
        <v>0.32145000000000001</v>
      </c>
      <c r="I41" s="739">
        <v>0.13333300000000001</v>
      </c>
    </row>
    <row r="42" spans="2:9" s="568" customFormat="1" x14ac:dyDescent="0.3">
      <c r="B42" s="1329"/>
      <c r="C42" s="202" t="s">
        <v>1262</v>
      </c>
      <c r="D42" s="437">
        <v>39</v>
      </c>
      <c r="E42" s="437">
        <v>0</v>
      </c>
      <c r="F42" s="437">
        <v>0</v>
      </c>
      <c r="G42" s="739">
        <v>1</v>
      </c>
      <c r="H42" s="437">
        <v>0</v>
      </c>
      <c r="I42" s="437">
        <v>0</v>
      </c>
    </row>
    <row r="43" spans="2:9" s="568" customFormat="1" x14ac:dyDescent="0.3">
      <c r="B43" s="1330" t="s">
        <v>1264</v>
      </c>
      <c r="C43" s="612" t="s">
        <v>1246</v>
      </c>
      <c r="D43" s="412">
        <v>896</v>
      </c>
      <c r="E43" s="613">
        <v>2</v>
      </c>
      <c r="F43" s="614">
        <v>2.2321429999999998E-3</v>
      </c>
      <c r="G43" s="744">
        <v>7.2387099999999995E-4</v>
      </c>
      <c r="H43" s="614">
        <v>4.5841499999999999E-4</v>
      </c>
      <c r="I43" s="744">
        <v>4.46E-4</v>
      </c>
    </row>
    <row r="44" spans="2:9" s="568" customFormat="1" x14ac:dyDescent="0.3">
      <c r="B44" s="1313"/>
      <c r="C44" s="620" t="s">
        <v>1247</v>
      </c>
      <c r="D44" s="437">
        <v>599</v>
      </c>
      <c r="E44" s="437">
        <v>2</v>
      </c>
      <c r="F44" s="615">
        <v>3.3388979999999999E-3</v>
      </c>
      <c r="G44" s="739">
        <v>5.9856700000000004E-4</v>
      </c>
      <c r="H44" s="615">
        <v>4.5841499999999999E-4</v>
      </c>
      <c r="I44" s="739">
        <v>6.6799999999999997E-4</v>
      </c>
    </row>
    <row r="45" spans="2:9" x14ac:dyDescent="0.3">
      <c r="B45" s="1313"/>
      <c r="C45" s="620" t="s">
        <v>1248</v>
      </c>
      <c r="D45" s="437">
        <v>297</v>
      </c>
      <c r="E45" s="437">
        <v>0</v>
      </c>
      <c r="F45" s="437">
        <v>0</v>
      </c>
      <c r="G45" s="739">
        <v>1.2011249999999999E-3</v>
      </c>
      <c r="H45" s="437">
        <v>0</v>
      </c>
      <c r="I45" s="437">
        <v>0</v>
      </c>
    </row>
    <row r="46" spans="2:9" x14ac:dyDescent="0.3">
      <c r="B46" s="1313"/>
      <c r="C46" s="202" t="s">
        <v>1249</v>
      </c>
      <c r="D46" s="437">
        <v>336</v>
      </c>
      <c r="E46" s="437">
        <v>0</v>
      </c>
      <c r="F46" s="437">
        <v>0</v>
      </c>
      <c r="G46" s="739">
        <v>1.887372E-3</v>
      </c>
      <c r="H46" s="437">
        <v>0</v>
      </c>
      <c r="I46" s="437">
        <v>0</v>
      </c>
    </row>
    <row r="47" spans="2:9" x14ac:dyDescent="0.3">
      <c r="B47" s="1313"/>
      <c r="C47" s="202" t="s">
        <v>1250</v>
      </c>
      <c r="D47" s="437">
        <v>432</v>
      </c>
      <c r="E47" s="437">
        <v>1</v>
      </c>
      <c r="F47" s="615">
        <v>2.314815E-3</v>
      </c>
      <c r="G47" s="739">
        <v>3.469841E-3</v>
      </c>
      <c r="H47" s="615">
        <v>3.6218000000000001E-3</v>
      </c>
      <c r="I47" s="739">
        <v>4.6299999999999998E-4</v>
      </c>
    </row>
    <row r="48" spans="2:9" x14ac:dyDescent="0.3">
      <c r="B48" s="1313"/>
      <c r="C48" s="202" t="s">
        <v>1251</v>
      </c>
      <c r="D48" s="437">
        <v>277</v>
      </c>
      <c r="E48" s="437">
        <v>4</v>
      </c>
      <c r="F48" s="615">
        <v>1.4440433000000001E-2</v>
      </c>
      <c r="G48" s="739">
        <v>6.218571E-3</v>
      </c>
      <c r="H48" s="615">
        <v>6.1562700000000001E-3</v>
      </c>
      <c r="I48" s="739">
        <v>2.8879999999999999E-3</v>
      </c>
    </row>
    <row r="49" spans="2:9" x14ac:dyDescent="0.3">
      <c r="B49" s="1313"/>
      <c r="C49" s="202" t="s">
        <v>1252</v>
      </c>
      <c r="D49" s="437">
        <v>424</v>
      </c>
      <c r="E49" s="437">
        <v>4</v>
      </c>
      <c r="F49" s="615">
        <v>9.4339620000000006E-3</v>
      </c>
      <c r="G49" s="739">
        <v>1.4989769E-2</v>
      </c>
      <c r="H49" s="615">
        <v>1.2390440000000001E-2</v>
      </c>
      <c r="I49" s="739">
        <v>1.887E-3</v>
      </c>
    </row>
    <row r="50" spans="2:9" x14ac:dyDescent="0.3">
      <c r="B50" s="1313"/>
      <c r="C50" s="620" t="s">
        <v>1253</v>
      </c>
      <c r="D50" s="437">
        <v>296</v>
      </c>
      <c r="E50" s="437">
        <v>3</v>
      </c>
      <c r="F50" s="615">
        <v>1.0135135E-2</v>
      </c>
      <c r="G50" s="739">
        <v>1.1872657999999999E-2</v>
      </c>
      <c r="H50" s="615">
        <v>1.0238603000000001E-2</v>
      </c>
      <c r="I50" s="739">
        <v>2.0270000000000002E-3</v>
      </c>
    </row>
    <row r="51" spans="2:9" x14ac:dyDescent="0.3">
      <c r="B51" s="1313"/>
      <c r="C51" s="620" t="s">
        <v>1254</v>
      </c>
      <c r="D51" s="437">
        <v>128</v>
      </c>
      <c r="E51" s="437">
        <v>1</v>
      </c>
      <c r="F51" s="615">
        <v>7.8125E-3</v>
      </c>
      <c r="G51" s="739">
        <v>2.0756981000000001E-2</v>
      </c>
      <c r="H51" s="615">
        <v>1.884595E-2</v>
      </c>
      <c r="I51" s="739">
        <v>1.5629999999999999E-3</v>
      </c>
    </row>
    <row r="52" spans="2:9" x14ac:dyDescent="0.3">
      <c r="B52" s="1313"/>
      <c r="C52" s="202" t="s">
        <v>1255</v>
      </c>
      <c r="D52" s="437">
        <v>102</v>
      </c>
      <c r="E52" s="437">
        <v>7</v>
      </c>
      <c r="F52" s="615">
        <v>6.8627451000000006E-2</v>
      </c>
      <c r="G52" s="739">
        <v>4.7825500999999999E-2</v>
      </c>
      <c r="H52" s="615">
        <v>5.5921075000000001E-2</v>
      </c>
      <c r="I52" s="739">
        <v>1.3724999999999999E-2</v>
      </c>
    </row>
    <row r="53" spans="2:9" x14ac:dyDescent="0.3">
      <c r="B53" s="1313"/>
      <c r="C53" s="620" t="s">
        <v>1256</v>
      </c>
      <c r="D53" s="437">
        <v>72</v>
      </c>
      <c r="E53" s="437">
        <v>4</v>
      </c>
      <c r="F53" s="615">
        <v>5.5555555999999999E-2</v>
      </c>
      <c r="G53" s="739">
        <v>3.5944371000000003E-2</v>
      </c>
      <c r="H53" s="615">
        <v>4.7555550000000002E-2</v>
      </c>
      <c r="I53" s="739">
        <v>1.1110999999999999E-2</v>
      </c>
    </row>
    <row r="54" spans="2:9" x14ac:dyDescent="0.3">
      <c r="B54" s="1313"/>
      <c r="C54" s="620" t="s">
        <v>1257</v>
      </c>
      <c r="D54" s="437">
        <v>30</v>
      </c>
      <c r="E54" s="437">
        <v>3</v>
      </c>
      <c r="F54" s="615">
        <v>0.1</v>
      </c>
      <c r="G54" s="739">
        <v>7.0671464000000003E-2</v>
      </c>
      <c r="H54" s="615">
        <v>6.4286599999999999E-2</v>
      </c>
      <c r="I54" s="739">
        <v>0.02</v>
      </c>
    </row>
    <row r="55" spans="2:9" x14ac:dyDescent="0.3">
      <c r="B55" s="1313"/>
      <c r="C55" s="202" t="s">
        <v>1258</v>
      </c>
      <c r="D55" s="437">
        <v>25</v>
      </c>
      <c r="E55" s="437">
        <v>2</v>
      </c>
      <c r="F55" s="615">
        <v>0.08</v>
      </c>
      <c r="G55" s="739">
        <v>0.14691555000000001</v>
      </c>
      <c r="H55" s="615">
        <v>0.13125000000000001</v>
      </c>
      <c r="I55" s="739">
        <v>1.6E-2</v>
      </c>
    </row>
    <row r="56" spans="2:9" x14ac:dyDescent="0.3">
      <c r="B56" s="1313"/>
      <c r="C56" s="620" t="s">
        <v>1259</v>
      </c>
      <c r="D56" s="437">
        <v>25</v>
      </c>
      <c r="E56" s="437">
        <v>2</v>
      </c>
      <c r="F56" s="615">
        <v>0.08</v>
      </c>
      <c r="G56" s="739">
        <v>0.14691555000000001</v>
      </c>
      <c r="H56" s="615">
        <v>0.13125000000000001</v>
      </c>
      <c r="I56" s="739">
        <v>1.6E-2</v>
      </c>
    </row>
    <row r="57" spans="2:9" x14ac:dyDescent="0.3">
      <c r="B57" s="1313"/>
      <c r="C57" s="620" t="s">
        <v>1260</v>
      </c>
      <c r="D57" s="437">
        <v>0</v>
      </c>
      <c r="E57" s="437">
        <v>0</v>
      </c>
      <c r="F57" s="437">
        <v>0</v>
      </c>
      <c r="G57" s="437">
        <v>0</v>
      </c>
      <c r="H57" s="437">
        <v>0</v>
      </c>
      <c r="I57" s="437">
        <v>0</v>
      </c>
    </row>
    <row r="58" spans="2:9" x14ac:dyDescent="0.3">
      <c r="B58" s="1313"/>
      <c r="C58" s="620" t="s">
        <v>1261</v>
      </c>
      <c r="D58" s="437">
        <v>0</v>
      </c>
      <c r="E58" s="437">
        <v>0</v>
      </c>
      <c r="F58" s="437">
        <v>0</v>
      </c>
      <c r="G58" s="437">
        <v>0</v>
      </c>
      <c r="H58" s="437">
        <v>0</v>
      </c>
      <c r="I58" s="437">
        <v>0</v>
      </c>
    </row>
    <row r="59" spans="2:9" x14ac:dyDescent="0.3">
      <c r="B59" s="1329"/>
      <c r="C59" s="836" t="s">
        <v>1262</v>
      </c>
      <c r="D59" s="837">
        <v>52</v>
      </c>
      <c r="E59" s="837">
        <v>0</v>
      </c>
      <c r="F59" s="837">
        <v>0</v>
      </c>
      <c r="G59" s="838">
        <v>1</v>
      </c>
      <c r="H59" s="837">
        <v>0</v>
      </c>
      <c r="I59" s="837">
        <v>0</v>
      </c>
    </row>
  </sheetData>
  <mergeCells count="8">
    <mergeCell ref="G6:G7"/>
    <mergeCell ref="B26:B42"/>
    <mergeCell ref="B9:B25"/>
    <mergeCell ref="B43:B59"/>
    <mergeCell ref="B6:B7"/>
    <mergeCell ref="C6:C7"/>
    <mergeCell ref="D6:E6"/>
    <mergeCell ref="F6:F7"/>
  </mergeCells>
  <hyperlinks>
    <hyperlink ref="I2" location="_INDEX" display="Index" xr:uid="{6EBCD913-ADF4-4BC8-8BBC-F0451D42A7F2}"/>
  </hyperlinks>
  <pageMargins left="0.7" right="0.7" top="0.78740157499999996" bottom="0.78740157499999996" header="0.3" footer="0.3"/>
  <pageSetup paperSize="9" scale="10" orientation="landscape"/>
  <colBreaks count="1" manualBreakCount="1">
    <brk id="13"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36">
    <tabColor theme="5"/>
  </sheetPr>
  <dimension ref="B2:L80"/>
  <sheetViews>
    <sheetView showGridLines="0" zoomScaleNormal="100" workbookViewId="0">
      <selection activeCell="I2" sqref="I2"/>
    </sheetView>
  </sheetViews>
  <sheetFormatPr baseColWidth="10" defaultColWidth="9" defaultRowHeight="16.5" x14ac:dyDescent="0.3"/>
  <cols>
    <col min="1" max="1" width="5" style="4" customWidth="1"/>
    <col min="2" max="2" width="14.625" style="4" customWidth="1"/>
    <col min="3" max="3" width="23.25" style="4" customWidth="1"/>
    <col min="4" max="5" width="16.625" style="4" customWidth="1"/>
    <col min="6" max="6" width="16.625" style="840" customWidth="1"/>
    <col min="7" max="9" width="16.625" style="4" customWidth="1"/>
    <col min="10" max="16384" width="9" style="4"/>
  </cols>
  <sheetData>
    <row r="2" spans="2:12" x14ac:dyDescent="0.3">
      <c r="B2" s="5" t="s">
        <v>1337</v>
      </c>
      <c r="C2" s="408"/>
      <c r="D2" s="408"/>
      <c r="E2" s="408"/>
      <c r="F2" s="839"/>
      <c r="G2" s="408"/>
      <c r="I2" s="1028" t="s">
        <v>180</v>
      </c>
    </row>
    <row r="3" spans="2:12" x14ac:dyDescent="0.3">
      <c r="B3" s="1" t="str">
        <f>Stichtag &amp; Einheit_Mio</f>
        <v>31.12.2024 - in Mio. €</v>
      </c>
    </row>
    <row r="5" spans="2:12" x14ac:dyDescent="0.3">
      <c r="B5" s="5" t="s">
        <v>1338</v>
      </c>
    </row>
    <row r="6" spans="2:12" ht="23.25" customHeight="1" x14ac:dyDescent="0.3">
      <c r="B6" s="1335" t="s">
        <v>1339</v>
      </c>
      <c r="C6" s="1335"/>
      <c r="D6" s="1335"/>
      <c r="E6" s="1335"/>
      <c r="F6" s="1335"/>
      <c r="G6" s="1335"/>
      <c r="H6" s="1335"/>
      <c r="I6" s="1335"/>
    </row>
    <row r="7" spans="2:12" ht="30" customHeight="1" x14ac:dyDescent="0.3">
      <c r="B7" s="1332" t="s">
        <v>1340</v>
      </c>
      <c r="C7" s="1332" t="s">
        <v>1341</v>
      </c>
      <c r="D7" s="681" t="s">
        <v>1187</v>
      </c>
      <c r="E7" s="681" t="s">
        <v>880</v>
      </c>
      <c r="F7" s="841" t="s">
        <v>1207</v>
      </c>
      <c r="G7" s="682" t="s">
        <v>1342</v>
      </c>
      <c r="H7" s="682" t="s">
        <v>1318</v>
      </c>
      <c r="I7" s="682" t="s">
        <v>1243</v>
      </c>
      <c r="L7" s="409"/>
    </row>
    <row r="8" spans="2:12" x14ac:dyDescent="0.3">
      <c r="B8" s="1271"/>
      <c r="C8" s="1271"/>
      <c r="D8" s="375" t="s">
        <v>183</v>
      </c>
      <c r="E8" s="375" t="s">
        <v>184</v>
      </c>
      <c r="F8" s="842" t="s">
        <v>185</v>
      </c>
      <c r="G8" s="375" t="s">
        <v>221</v>
      </c>
      <c r="H8" s="375" t="s">
        <v>222</v>
      </c>
      <c r="I8" s="375" t="s">
        <v>284</v>
      </c>
    </row>
    <row r="9" spans="2:12" ht="15" customHeight="1" x14ac:dyDescent="0.3">
      <c r="B9" s="1338" t="s">
        <v>1343</v>
      </c>
      <c r="C9" s="447" t="s">
        <v>1344</v>
      </c>
      <c r="D9" s="448">
        <v>39</v>
      </c>
      <c r="E9" s="448">
        <v>64</v>
      </c>
      <c r="F9" s="843">
        <v>0.5</v>
      </c>
      <c r="G9" s="448">
        <v>55</v>
      </c>
      <c r="H9" s="448">
        <v>21</v>
      </c>
      <c r="I9" s="448">
        <v>0</v>
      </c>
    </row>
    <row r="10" spans="2:12" ht="15" customHeight="1" x14ac:dyDescent="0.3">
      <c r="B10" s="1336"/>
      <c r="C10" s="446" t="s">
        <v>1345</v>
      </c>
      <c r="D10" s="291">
        <v>355</v>
      </c>
      <c r="E10" s="291">
        <v>34</v>
      </c>
      <c r="F10" s="844">
        <v>0.7</v>
      </c>
      <c r="G10" s="291">
        <v>381</v>
      </c>
      <c r="H10" s="291">
        <v>200</v>
      </c>
      <c r="I10" s="291">
        <v>2</v>
      </c>
    </row>
    <row r="11" spans="2:12" ht="15" customHeight="1" x14ac:dyDescent="0.3">
      <c r="B11" s="1336" t="s">
        <v>1346</v>
      </c>
      <c r="C11" s="445" t="s">
        <v>1344</v>
      </c>
      <c r="D11" s="449">
        <v>18</v>
      </c>
      <c r="E11" s="449">
        <v>22</v>
      </c>
      <c r="F11" s="845">
        <v>0.7</v>
      </c>
      <c r="G11" s="449">
        <v>24</v>
      </c>
      <c r="H11" s="449">
        <v>13</v>
      </c>
      <c r="I11" s="449">
        <v>0</v>
      </c>
    </row>
    <row r="12" spans="2:12" ht="15" customHeight="1" x14ac:dyDescent="0.3">
      <c r="B12" s="1336"/>
      <c r="C12" s="446" t="s">
        <v>1345</v>
      </c>
      <c r="D12" s="291">
        <v>78</v>
      </c>
      <c r="E12" s="291">
        <v>31</v>
      </c>
      <c r="F12" s="844">
        <v>0.9</v>
      </c>
      <c r="G12" s="291">
        <v>101</v>
      </c>
      <c r="H12" s="291">
        <v>68</v>
      </c>
      <c r="I12" s="291">
        <v>1</v>
      </c>
    </row>
    <row r="13" spans="2:12" ht="15" customHeight="1" x14ac:dyDescent="0.3">
      <c r="B13" s="1336" t="s">
        <v>1347</v>
      </c>
      <c r="C13" s="445" t="s">
        <v>1344</v>
      </c>
      <c r="D13" s="449">
        <v>3</v>
      </c>
      <c r="E13" s="449">
        <v>1</v>
      </c>
      <c r="F13" s="845">
        <v>1.1499999999999999</v>
      </c>
      <c r="G13" s="449">
        <v>3</v>
      </c>
      <c r="H13" s="449">
        <v>2</v>
      </c>
      <c r="I13" s="449">
        <v>0</v>
      </c>
    </row>
    <row r="14" spans="2:12" ht="15" customHeight="1" x14ac:dyDescent="0.3">
      <c r="B14" s="1336"/>
      <c r="C14" s="446" t="s">
        <v>1345</v>
      </c>
      <c r="D14" s="291">
        <v>4</v>
      </c>
      <c r="E14" s="291">
        <v>0</v>
      </c>
      <c r="F14" s="844">
        <v>1.1499999999999999</v>
      </c>
      <c r="G14" s="291">
        <v>4</v>
      </c>
      <c r="H14" s="291">
        <v>4</v>
      </c>
      <c r="I14" s="291">
        <v>0</v>
      </c>
    </row>
    <row r="15" spans="2:12" ht="15" customHeight="1" x14ac:dyDescent="0.3">
      <c r="B15" s="1336" t="s">
        <v>1348</v>
      </c>
      <c r="C15" s="445" t="s">
        <v>1344</v>
      </c>
      <c r="D15" s="449">
        <v>0</v>
      </c>
      <c r="E15" s="449">
        <v>0</v>
      </c>
      <c r="F15" s="845">
        <v>2.5</v>
      </c>
      <c r="G15" s="449">
        <v>0</v>
      </c>
      <c r="H15" s="449">
        <v>0</v>
      </c>
      <c r="I15" s="449">
        <v>0</v>
      </c>
    </row>
    <row r="16" spans="2:12" ht="15" customHeight="1" x14ac:dyDescent="0.3">
      <c r="B16" s="1336"/>
      <c r="C16" s="446" t="s">
        <v>1345</v>
      </c>
      <c r="D16" s="291">
        <v>0</v>
      </c>
      <c r="E16" s="291">
        <v>0</v>
      </c>
      <c r="F16" s="844">
        <v>2.5</v>
      </c>
      <c r="G16" s="291">
        <v>0</v>
      </c>
      <c r="H16" s="291">
        <v>0</v>
      </c>
      <c r="I16" s="291">
        <v>0</v>
      </c>
    </row>
    <row r="17" spans="2:9" ht="15" customHeight="1" x14ac:dyDescent="0.3">
      <c r="B17" s="1336" t="s">
        <v>1349</v>
      </c>
      <c r="C17" s="445" t="s">
        <v>1344</v>
      </c>
      <c r="D17" s="449">
        <v>9</v>
      </c>
      <c r="E17" s="449">
        <v>1</v>
      </c>
      <c r="F17" s="845" t="s">
        <v>1350</v>
      </c>
      <c r="G17" s="449">
        <v>9</v>
      </c>
      <c r="H17" s="449">
        <v>0</v>
      </c>
      <c r="I17" s="449">
        <v>5</v>
      </c>
    </row>
    <row r="18" spans="2:9" ht="15" customHeight="1" x14ac:dyDescent="0.3">
      <c r="B18" s="1337"/>
      <c r="C18" s="441" t="s">
        <v>1345</v>
      </c>
      <c r="D18" s="442">
        <v>2</v>
      </c>
      <c r="E18" s="442">
        <v>0</v>
      </c>
      <c r="F18" s="846" t="s">
        <v>1350</v>
      </c>
      <c r="G18" s="442">
        <v>2</v>
      </c>
      <c r="H18" s="442">
        <v>0</v>
      </c>
      <c r="I18" s="442">
        <v>1</v>
      </c>
    </row>
    <row r="19" spans="2:9" ht="15" customHeight="1" x14ac:dyDescent="0.3">
      <c r="B19" s="1252" t="s">
        <v>724</v>
      </c>
      <c r="C19" s="447" t="s">
        <v>1344</v>
      </c>
      <c r="D19" s="448">
        <v>69</v>
      </c>
      <c r="E19" s="448">
        <v>88</v>
      </c>
      <c r="F19" s="847"/>
      <c r="G19" s="448">
        <v>91</v>
      </c>
      <c r="H19" s="448">
        <v>36</v>
      </c>
      <c r="I19" s="448">
        <v>5</v>
      </c>
    </row>
    <row r="20" spans="2:9" ht="15" customHeight="1" x14ac:dyDescent="0.3">
      <c r="B20" s="1252"/>
      <c r="C20" s="88" t="s">
        <v>1345</v>
      </c>
      <c r="D20" s="169">
        <v>438</v>
      </c>
      <c r="E20" s="169">
        <v>65</v>
      </c>
      <c r="F20" s="848"/>
      <c r="G20" s="169">
        <v>487</v>
      </c>
      <c r="H20" s="169">
        <v>271</v>
      </c>
      <c r="I20" s="169">
        <v>3</v>
      </c>
    </row>
    <row r="22" spans="2:9" x14ac:dyDescent="0.3">
      <c r="B22" s="5" t="s">
        <v>1351</v>
      </c>
    </row>
    <row r="23" spans="2:9" ht="23.25" customHeight="1" x14ac:dyDescent="0.3">
      <c r="B23" s="1335" t="s">
        <v>1352</v>
      </c>
      <c r="C23" s="1335"/>
      <c r="D23" s="1335"/>
      <c r="E23" s="1335"/>
      <c r="F23" s="1335"/>
      <c r="G23" s="1335"/>
      <c r="H23" s="1335"/>
      <c r="I23" s="1335"/>
    </row>
    <row r="24" spans="2:9" ht="33" x14ac:dyDescent="0.3">
      <c r="B24" s="1332" t="s">
        <v>1340</v>
      </c>
      <c r="C24" s="1332" t="s">
        <v>1341</v>
      </c>
      <c r="D24" s="681" t="s">
        <v>1187</v>
      </c>
      <c r="E24" s="681" t="s">
        <v>880</v>
      </c>
      <c r="F24" s="841" t="s">
        <v>1207</v>
      </c>
      <c r="G24" s="682" t="s">
        <v>1342</v>
      </c>
      <c r="H24" s="682" t="s">
        <v>1318</v>
      </c>
      <c r="I24" s="682" t="s">
        <v>1243</v>
      </c>
    </row>
    <row r="25" spans="2:9" x14ac:dyDescent="0.3">
      <c r="B25" s="1271"/>
      <c r="C25" s="1271"/>
      <c r="D25" s="375" t="s">
        <v>183</v>
      </c>
      <c r="E25" s="375" t="s">
        <v>184</v>
      </c>
      <c r="F25" s="842" t="s">
        <v>185</v>
      </c>
      <c r="G25" s="375" t="s">
        <v>221</v>
      </c>
      <c r="H25" s="375" t="s">
        <v>222</v>
      </c>
      <c r="I25" s="375" t="s">
        <v>284</v>
      </c>
    </row>
    <row r="26" spans="2:9" ht="15" customHeight="1" x14ac:dyDescent="0.3">
      <c r="B26" s="1338" t="s">
        <v>1343</v>
      </c>
      <c r="C26" s="447" t="s">
        <v>1344</v>
      </c>
      <c r="D26" s="448">
        <v>3</v>
      </c>
      <c r="E26" s="448">
        <v>0</v>
      </c>
      <c r="F26" s="843">
        <v>0.5</v>
      </c>
      <c r="G26" s="448">
        <v>3</v>
      </c>
      <c r="H26" s="448">
        <v>1</v>
      </c>
      <c r="I26" s="448">
        <v>0</v>
      </c>
    </row>
    <row r="27" spans="2:9" ht="15" customHeight="1" x14ac:dyDescent="0.3">
      <c r="B27" s="1336"/>
      <c r="C27" s="446" t="s">
        <v>1345</v>
      </c>
      <c r="D27" s="291">
        <v>31</v>
      </c>
      <c r="E27" s="291">
        <v>0</v>
      </c>
      <c r="F27" s="844">
        <v>0.7</v>
      </c>
      <c r="G27" s="291">
        <v>31</v>
      </c>
      <c r="H27" s="291">
        <v>18</v>
      </c>
      <c r="I27" s="291">
        <v>0</v>
      </c>
    </row>
    <row r="28" spans="2:9" ht="15" customHeight="1" x14ac:dyDescent="0.3">
      <c r="B28" s="1336" t="s">
        <v>1346</v>
      </c>
      <c r="C28" s="445" t="s">
        <v>1344</v>
      </c>
      <c r="D28" s="449">
        <v>8</v>
      </c>
      <c r="E28" s="449">
        <v>0</v>
      </c>
      <c r="F28" s="845">
        <v>0.7</v>
      </c>
      <c r="G28" s="449">
        <v>8</v>
      </c>
      <c r="H28" s="449">
        <v>4</v>
      </c>
      <c r="I28" s="449">
        <v>0</v>
      </c>
    </row>
    <row r="29" spans="2:9" ht="15" customHeight="1" x14ac:dyDescent="0.3">
      <c r="B29" s="1336"/>
      <c r="C29" s="446" t="s">
        <v>1345</v>
      </c>
      <c r="D29" s="291">
        <v>42</v>
      </c>
      <c r="E29" s="291">
        <v>0</v>
      </c>
      <c r="F29" s="844">
        <v>0.9</v>
      </c>
      <c r="G29" s="291">
        <v>42</v>
      </c>
      <c r="H29" s="291">
        <v>32</v>
      </c>
      <c r="I29" s="291">
        <v>0</v>
      </c>
    </row>
    <row r="30" spans="2:9" ht="15" customHeight="1" x14ac:dyDescent="0.3">
      <c r="B30" s="1336" t="s">
        <v>1347</v>
      </c>
      <c r="C30" s="445" t="s">
        <v>1344</v>
      </c>
      <c r="D30" s="449">
        <v>0</v>
      </c>
      <c r="E30" s="449">
        <v>0</v>
      </c>
      <c r="F30" s="845">
        <v>1.1499999999999999</v>
      </c>
      <c r="G30" s="449">
        <v>0</v>
      </c>
      <c r="H30" s="449">
        <v>0</v>
      </c>
      <c r="I30" s="449">
        <v>0</v>
      </c>
    </row>
    <row r="31" spans="2:9" ht="15" customHeight="1" x14ac:dyDescent="0.3">
      <c r="B31" s="1336"/>
      <c r="C31" s="446" t="s">
        <v>1345</v>
      </c>
      <c r="D31" s="291">
        <v>1</v>
      </c>
      <c r="E31" s="291">
        <v>0</v>
      </c>
      <c r="F31" s="844">
        <v>1.1499999999999999</v>
      </c>
      <c r="G31" s="291">
        <v>1</v>
      </c>
      <c r="H31" s="291">
        <v>1</v>
      </c>
      <c r="I31" s="291">
        <v>0</v>
      </c>
    </row>
    <row r="32" spans="2:9" ht="15" customHeight="1" x14ac:dyDescent="0.3">
      <c r="B32" s="1336" t="s">
        <v>1348</v>
      </c>
      <c r="C32" s="445" t="s">
        <v>1344</v>
      </c>
      <c r="D32" s="449">
        <v>0</v>
      </c>
      <c r="E32" s="449">
        <v>0</v>
      </c>
      <c r="F32" s="845">
        <v>2.5</v>
      </c>
      <c r="G32" s="449">
        <v>0</v>
      </c>
      <c r="H32" s="449">
        <v>0</v>
      </c>
      <c r="I32" s="449">
        <v>0</v>
      </c>
    </row>
    <row r="33" spans="2:9" ht="15" customHeight="1" x14ac:dyDescent="0.3">
      <c r="B33" s="1336"/>
      <c r="C33" s="446" t="s">
        <v>1345</v>
      </c>
      <c r="D33" s="291">
        <v>0</v>
      </c>
      <c r="E33" s="291">
        <v>0</v>
      </c>
      <c r="F33" s="844">
        <v>2.5</v>
      </c>
      <c r="G33" s="291">
        <v>0</v>
      </c>
      <c r="H33" s="291">
        <v>0</v>
      </c>
      <c r="I33" s="291">
        <v>0</v>
      </c>
    </row>
    <row r="34" spans="2:9" ht="15" customHeight="1" x14ac:dyDescent="0.3">
      <c r="B34" s="1336" t="s">
        <v>1349</v>
      </c>
      <c r="C34" s="445" t="s">
        <v>1344</v>
      </c>
      <c r="D34" s="449">
        <v>0</v>
      </c>
      <c r="E34" s="449">
        <v>0</v>
      </c>
      <c r="F34" s="845" t="s">
        <v>1350</v>
      </c>
      <c r="G34" s="449">
        <v>0</v>
      </c>
      <c r="H34" s="449">
        <v>0</v>
      </c>
      <c r="I34" s="449">
        <v>0</v>
      </c>
    </row>
    <row r="35" spans="2:9" ht="15" customHeight="1" x14ac:dyDescent="0.3">
      <c r="B35" s="1337"/>
      <c r="C35" s="441" t="s">
        <v>1345</v>
      </c>
      <c r="D35" s="442">
        <v>0</v>
      </c>
      <c r="E35" s="442">
        <v>0</v>
      </c>
      <c r="F35" s="846" t="s">
        <v>1350</v>
      </c>
      <c r="G35" s="442">
        <v>0</v>
      </c>
      <c r="H35" s="442">
        <v>0</v>
      </c>
      <c r="I35" s="442">
        <v>0</v>
      </c>
    </row>
    <row r="36" spans="2:9" ht="15" customHeight="1" x14ac:dyDescent="0.3">
      <c r="B36" s="1252" t="s">
        <v>724</v>
      </c>
      <c r="C36" s="447" t="s">
        <v>1344</v>
      </c>
      <c r="D36" s="448">
        <v>11</v>
      </c>
      <c r="E36" s="448">
        <v>0</v>
      </c>
      <c r="F36" s="847"/>
      <c r="G36" s="448">
        <v>11</v>
      </c>
      <c r="H36" s="448">
        <v>6</v>
      </c>
      <c r="I36" s="448">
        <v>0</v>
      </c>
    </row>
    <row r="37" spans="2:9" ht="15" customHeight="1" x14ac:dyDescent="0.3">
      <c r="B37" s="1252"/>
      <c r="C37" s="88" t="s">
        <v>1345</v>
      </c>
      <c r="D37" s="169">
        <v>74</v>
      </c>
      <c r="E37" s="169">
        <v>0</v>
      </c>
      <c r="F37" s="848"/>
      <c r="G37" s="169">
        <v>74</v>
      </c>
      <c r="H37" s="169">
        <v>51</v>
      </c>
      <c r="I37" s="169">
        <v>0</v>
      </c>
    </row>
    <row r="39" spans="2:9" x14ac:dyDescent="0.3">
      <c r="B39" s="5" t="s">
        <v>1353</v>
      </c>
    </row>
    <row r="40" spans="2:9" ht="23.25" customHeight="1" x14ac:dyDescent="0.3">
      <c r="B40" s="1335" t="s">
        <v>1354</v>
      </c>
      <c r="C40" s="1335"/>
      <c r="D40" s="1335"/>
      <c r="E40" s="1335"/>
      <c r="F40" s="1335"/>
      <c r="G40" s="1335"/>
      <c r="H40" s="1335"/>
      <c r="I40" s="1335"/>
    </row>
    <row r="41" spans="2:9" ht="33" x14ac:dyDescent="0.3">
      <c r="B41" s="1332" t="s">
        <v>1340</v>
      </c>
      <c r="C41" s="1332" t="s">
        <v>1341</v>
      </c>
      <c r="D41" s="681" t="s">
        <v>1187</v>
      </c>
      <c r="E41" s="681" t="s">
        <v>880</v>
      </c>
      <c r="F41" s="841" t="s">
        <v>1207</v>
      </c>
      <c r="G41" s="682" t="s">
        <v>1342</v>
      </c>
      <c r="H41" s="682" t="s">
        <v>1318</v>
      </c>
      <c r="I41" s="682" t="s">
        <v>1243</v>
      </c>
    </row>
    <row r="42" spans="2:9" x14ac:dyDescent="0.3">
      <c r="B42" s="1271"/>
      <c r="C42" s="1271"/>
      <c r="D42" s="375" t="s">
        <v>183</v>
      </c>
      <c r="E42" s="375" t="s">
        <v>184</v>
      </c>
      <c r="F42" s="842" t="s">
        <v>185</v>
      </c>
      <c r="G42" s="375" t="s">
        <v>221</v>
      </c>
      <c r="H42" s="375" t="s">
        <v>222</v>
      </c>
      <c r="I42" s="375" t="s">
        <v>284</v>
      </c>
    </row>
    <row r="43" spans="2:9" ht="15" customHeight="1" x14ac:dyDescent="0.3">
      <c r="B43" s="1338" t="s">
        <v>1343</v>
      </c>
      <c r="C43" s="447" t="s">
        <v>1344</v>
      </c>
      <c r="D43" s="448">
        <v>7</v>
      </c>
      <c r="E43" s="448">
        <v>0</v>
      </c>
      <c r="F43" s="843">
        <v>0.5</v>
      </c>
      <c r="G43" s="448">
        <v>7</v>
      </c>
      <c r="H43" s="448">
        <v>3</v>
      </c>
      <c r="I43" s="448">
        <v>0</v>
      </c>
    </row>
    <row r="44" spans="2:9" ht="15" customHeight="1" x14ac:dyDescent="0.3">
      <c r="B44" s="1336"/>
      <c r="C44" s="446" t="s">
        <v>1345</v>
      </c>
      <c r="D44" s="291">
        <v>90</v>
      </c>
      <c r="E44" s="291">
        <v>1</v>
      </c>
      <c r="F44" s="844">
        <v>0.7</v>
      </c>
      <c r="G44" s="291">
        <v>91</v>
      </c>
      <c r="H44" s="291">
        <v>62</v>
      </c>
      <c r="I44" s="291">
        <v>0</v>
      </c>
    </row>
    <row r="45" spans="2:9" ht="15" customHeight="1" x14ac:dyDescent="0.3">
      <c r="B45" s="1336" t="s">
        <v>1346</v>
      </c>
      <c r="C45" s="445" t="s">
        <v>1344</v>
      </c>
      <c r="D45" s="449">
        <v>3</v>
      </c>
      <c r="E45" s="449">
        <v>1</v>
      </c>
      <c r="F45" s="845">
        <v>0.7</v>
      </c>
      <c r="G45" s="449">
        <v>4</v>
      </c>
      <c r="H45" s="449">
        <v>2</v>
      </c>
      <c r="I45" s="449">
        <v>0</v>
      </c>
    </row>
    <row r="46" spans="2:9" ht="15" customHeight="1" x14ac:dyDescent="0.3">
      <c r="B46" s="1336"/>
      <c r="C46" s="446" t="s">
        <v>1345</v>
      </c>
      <c r="D46" s="291">
        <v>131</v>
      </c>
      <c r="E46" s="291">
        <v>46</v>
      </c>
      <c r="F46" s="844">
        <v>0.9</v>
      </c>
      <c r="G46" s="291">
        <v>165</v>
      </c>
      <c r="H46" s="291">
        <v>144</v>
      </c>
      <c r="I46" s="291">
        <v>1</v>
      </c>
    </row>
    <row r="47" spans="2:9" ht="15" customHeight="1" x14ac:dyDescent="0.3">
      <c r="B47" s="1336" t="s">
        <v>1347</v>
      </c>
      <c r="C47" s="445" t="s">
        <v>1344</v>
      </c>
      <c r="D47" s="449">
        <v>0</v>
      </c>
      <c r="E47" s="449">
        <v>0</v>
      </c>
      <c r="F47" s="845">
        <v>1.1499999999999999</v>
      </c>
      <c r="G47" s="449">
        <v>0</v>
      </c>
      <c r="H47" s="449">
        <v>0</v>
      </c>
      <c r="I47" s="449">
        <v>0</v>
      </c>
    </row>
    <row r="48" spans="2:9" ht="15" customHeight="1" x14ac:dyDescent="0.3">
      <c r="B48" s="1336"/>
      <c r="C48" s="446" t="s">
        <v>1345</v>
      </c>
      <c r="D48" s="291">
        <v>0</v>
      </c>
      <c r="E48" s="291">
        <v>0</v>
      </c>
      <c r="F48" s="844">
        <v>1.1499999999999999</v>
      </c>
      <c r="G48" s="291">
        <v>0</v>
      </c>
      <c r="H48" s="291">
        <v>0</v>
      </c>
      <c r="I48" s="291">
        <v>0</v>
      </c>
    </row>
    <row r="49" spans="2:9" ht="15" customHeight="1" x14ac:dyDescent="0.3">
      <c r="B49" s="1336" t="s">
        <v>1348</v>
      </c>
      <c r="C49" s="445" t="s">
        <v>1344</v>
      </c>
      <c r="D49" s="449">
        <v>0</v>
      </c>
      <c r="E49" s="449">
        <v>0</v>
      </c>
      <c r="F49" s="845">
        <v>2.5</v>
      </c>
      <c r="G49" s="449">
        <v>0</v>
      </c>
      <c r="H49" s="449">
        <v>0</v>
      </c>
      <c r="I49" s="449">
        <v>0</v>
      </c>
    </row>
    <row r="50" spans="2:9" ht="15" customHeight="1" x14ac:dyDescent="0.3">
      <c r="B50" s="1336"/>
      <c r="C50" s="446" t="s">
        <v>1345</v>
      </c>
      <c r="D50" s="291">
        <v>0</v>
      </c>
      <c r="E50" s="291">
        <v>0</v>
      </c>
      <c r="F50" s="844">
        <v>2.5</v>
      </c>
      <c r="G50" s="291">
        <v>0</v>
      </c>
      <c r="H50" s="291">
        <v>0</v>
      </c>
      <c r="I50" s="291">
        <v>0</v>
      </c>
    </row>
    <row r="51" spans="2:9" ht="15" customHeight="1" x14ac:dyDescent="0.3">
      <c r="B51" s="1336" t="s">
        <v>1349</v>
      </c>
      <c r="C51" s="445" t="s">
        <v>1344</v>
      </c>
      <c r="D51" s="449">
        <v>0</v>
      </c>
      <c r="E51" s="449">
        <v>0</v>
      </c>
      <c r="F51" s="845" t="s">
        <v>1350</v>
      </c>
      <c r="G51" s="449">
        <v>0</v>
      </c>
      <c r="H51" s="449">
        <v>0</v>
      </c>
      <c r="I51" s="449">
        <v>0</v>
      </c>
    </row>
    <row r="52" spans="2:9" ht="15" customHeight="1" x14ac:dyDescent="0.3">
      <c r="B52" s="1337"/>
      <c r="C52" s="441" t="s">
        <v>1345</v>
      </c>
      <c r="D52" s="442">
        <v>0</v>
      </c>
      <c r="E52" s="442">
        <v>0</v>
      </c>
      <c r="F52" s="846" t="s">
        <v>1350</v>
      </c>
      <c r="G52" s="442">
        <v>0</v>
      </c>
      <c r="H52" s="442">
        <v>0</v>
      </c>
      <c r="I52" s="442">
        <v>0</v>
      </c>
    </row>
    <row r="53" spans="2:9" ht="15" customHeight="1" x14ac:dyDescent="0.3">
      <c r="B53" s="1252" t="s">
        <v>724</v>
      </c>
      <c r="C53" s="447" t="s">
        <v>1344</v>
      </c>
      <c r="D53" s="448">
        <v>10</v>
      </c>
      <c r="E53" s="448">
        <v>1</v>
      </c>
      <c r="F53" s="847"/>
      <c r="G53" s="448">
        <v>11</v>
      </c>
      <c r="H53" s="448">
        <v>5</v>
      </c>
      <c r="I53" s="448">
        <v>0</v>
      </c>
    </row>
    <row r="54" spans="2:9" ht="15" customHeight="1" x14ac:dyDescent="0.3">
      <c r="B54" s="1252"/>
      <c r="C54" s="88" t="s">
        <v>1345</v>
      </c>
      <c r="D54" s="169">
        <v>220</v>
      </c>
      <c r="E54" s="169">
        <v>47</v>
      </c>
      <c r="F54" s="848"/>
      <c r="G54" s="169">
        <v>256</v>
      </c>
      <c r="H54" s="169">
        <v>207</v>
      </c>
      <c r="I54" s="169">
        <v>2</v>
      </c>
    </row>
    <row r="56" spans="2:9" x14ac:dyDescent="0.3">
      <c r="B56" s="5" t="s">
        <v>1355</v>
      </c>
    </row>
    <row r="57" spans="2:9" ht="23.25" customHeight="1" x14ac:dyDescent="0.3">
      <c r="B57" s="1335" t="s">
        <v>1356</v>
      </c>
      <c r="C57" s="1335"/>
      <c r="D57" s="1335"/>
      <c r="E57" s="1335"/>
      <c r="F57" s="1335"/>
      <c r="G57" s="1335"/>
      <c r="H57" s="1335"/>
      <c r="I57" s="1335"/>
    </row>
    <row r="58" spans="2:9" ht="33" x14ac:dyDescent="0.3">
      <c r="B58" s="1332" t="s">
        <v>1340</v>
      </c>
      <c r="C58" s="1332" t="s">
        <v>1341</v>
      </c>
      <c r="D58" s="681" t="s">
        <v>1187</v>
      </c>
      <c r="E58" s="681" t="s">
        <v>880</v>
      </c>
      <c r="F58" s="841" t="s">
        <v>1207</v>
      </c>
      <c r="G58" s="682" t="s">
        <v>1342</v>
      </c>
      <c r="H58" s="682" t="s">
        <v>1318</v>
      </c>
      <c r="I58" s="682" t="s">
        <v>1243</v>
      </c>
    </row>
    <row r="59" spans="2:9" x14ac:dyDescent="0.3">
      <c r="B59" s="1271"/>
      <c r="C59" s="1271"/>
      <c r="D59" s="375" t="s">
        <v>183</v>
      </c>
      <c r="E59" s="375" t="s">
        <v>184</v>
      </c>
      <c r="F59" s="842" t="s">
        <v>185</v>
      </c>
      <c r="G59" s="375" t="s">
        <v>221</v>
      </c>
      <c r="H59" s="375" t="s">
        <v>222</v>
      </c>
      <c r="I59" s="375" t="s">
        <v>284</v>
      </c>
    </row>
    <row r="60" spans="2:9" ht="15" customHeight="1" x14ac:dyDescent="0.3">
      <c r="B60" s="1338" t="s">
        <v>1343</v>
      </c>
      <c r="C60" s="447" t="s">
        <v>1344</v>
      </c>
      <c r="D60" s="448">
        <v>0</v>
      </c>
      <c r="E60" s="448">
        <v>0</v>
      </c>
      <c r="F60" s="843">
        <v>0.5</v>
      </c>
      <c r="G60" s="448">
        <v>0</v>
      </c>
      <c r="H60" s="448">
        <v>0</v>
      </c>
      <c r="I60" s="448">
        <v>0</v>
      </c>
    </row>
    <row r="61" spans="2:9" ht="15" customHeight="1" x14ac:dyDescent="0.3">
      <c r="B61" s="1336"/>
      <c r="C61" s="446" t="s">
        <v>1345</v>
      </c>
      <c r="D61" s="291">
        <v>0</v>
      </c>
      <c r="E61" s="291">
        <v>0</v>
      </c>
      <c r="F61" s="844">
        <v>0.7</v>
      </c>
      <c r="G61" s="291">
        <v>0</v>
      </c>
      <c r="H61" s="291">
        <v>0</v>
      </c>
      <c r="I61" s="291">
        <v>0</v>
      </c>
    </row>
    <row r="62" spans="2:9" ht="15" customHeight="1" x14ac:dyDescent="0.3">
      <c r="B62" s="1336" t="s">
        <v>1346</v>
      </c>
      <c r="C62" s="445" t="s">
        <v>1344</v>
      </c>
      <c r="D62" s="449">
        <v>0</v>
      </c>
      <c r="E62" s="449">
        <v>0</v>
      </c>
      <c r="F62" s="845">
        <v>0.7</v>
      </c>
      <c r="G62" s="449">
        <v>0</v>
      </c>
      <c r="H62" s="449">
        <v>0</v>
      </c>
      <c r="I62" s="449">
        <v>0</v>
      </c>
    </row>
    <row r="63" spans="2:9" ht="15" customHeight="1" x14ac:dyDescent="0.3">
      <c r="B63" s="1336"/>
      <c r="C63" s="446" t="s">
        <v>1345</v>
      </c>
      <c r="D63" s="291">
        <v>0</v>
      </c>
      <c r="E63" s="291">
        <v>0</v>
      </c>
      <c r="F63" s="844">
        <v>0.9</v>
      </c>
      <c r="G63" s="291">
        <v>0</v>
      </c>
      <c r="H63" s="291">
        <v>0</v>
      </c>
      <c r="I63" s="291">
        <v>0</v>
      </c>
    </row>
    <row r="64" spans="2:9" ht="15" customHeight="1" x14ac:dyDescent="0.3">
      <c r="B64" s="1336" t="s">
        <v>1347</v>
      </c>
      <c r="C64" s="445" t="s">
        <v>1344</v>
      </c>
      <c r="D64" s="449">
        <v>0</v>
      </c>
      <c r="E64" s="449">
        <v>0</v>
      </c>
      <c r="F64" s="845">
        <v>1.1499999999999999</v>
      </c>
      <c r="G64" s="449">
        <v>0</v>
      </c>
      <c r="H64" s="449">
        <v>0</v>
      </c>
      <c r="I64" s="449">
        <v>0</v>
      </c>
    </row>
    <row r="65" spans="2:9" ht="15" customHeight="1" x14ac:dyDescent="0.3">
      <c r="B65" s="1336"/>
      <c r="C65" s="446" t="s">
        <v>1345</v>
      </c>
      <c r="D65" s="291">
        <v>0</v>
      </c>
      <c r="E65" s="291">
        <v>0</v>
      </c>
      <c r="F65" s="844">
        <v>1.1499999999999999</v>
      </c>
      <c r="G65" s="291">
        <v>0</v>
      </c>
      <c r="H65" s="291">
        <v>0</v>
      </c>
      <c r="I65" s="291">
        <v>0</v>
      </c>
    </row>
    <row r="66" spans="2:9" ht="15" customHeight="1" x14ac:dyDescent="0.3">
      <c r="B66" s="1336" t="s">
        <v>1348</v>
      </c>
      <c r="C66" s="445" t="s">
        <v>1344</v>
      </c>
      <c r="D66" s="449">
        <v>0</v>
      </c>
      <c r="E66" s="449">
        <v>0</v>
      </c>
      <c r="F66" s="845">
        <v>2.5</v>
      </c>
      <c r="G66" s="449">
        <v>0</v>
      </c>
      <c r="H66" s="449">
        <v>0</v>
      </c>
      <c r="I66" s="449">
        <v>0</v>
      </c>
    </row>
    <row r="67" spans="2:9" ht="15" customHeight="1" x14ac:dyDescent="0.3">
      <c r="B67" s="1336"/>
      <c r="C67" s="446" t="s">
        <v>1345</v>
      </c>
      <c r="D67" s="291">
        <v>0</v>
      </c>
      <c r="E67" s="291">
        <v>0</v>
      </c>
      <c r="F67" s="844">
        <v>2.5</v>
      </c>
      <c r="G67" s="291">
        <v>0</v>
      </c>
      <c r="H67" s="291">
        <v>0</v>
      </c>
      <c r="I67" s="291">
        <v>0</v>
      </c>
    </row>
    <row r="68" spans="2:9" ht="15" customHeight="1" x14ac:dyDescent="0.3">
      <c r="B68" s="1336" t="s">
        <v>1349</v>
      </c>
      <c r="C68" s="445" t="s">
        <v>1344</v>
      </c>
      <c r="D68" s="449">
        <v>0</v>
      </c>
      <c r="E68" s="449">
        <v>0</v>
      </c>
      <c r="F68" s="845" t="s">
        <v>1350</v>
      </c>
      <c r="G68" s="449">
        <v>0</v>
      </c>
      <c r="H68" s="449">
        <v>0</v>
      </c>
      <c r="I68" s="449">
        <v>0</v>
      </c>
    </row>
    <row r="69" spans="2:9" ht="15" customHeight="1" x14ac:dyDescent="0.3">
      <c r="B69" s="1337"/>
      <c r="C69" s="441" t="s">
        <v>1345</v>
      </c>
      <c r="D69" s="442">
        <v>0</v>
      </c>
      <c r="E69" s="442">
        <v>0</v>
      </c>
      <c r="F69" s="846" t="s">
        <v>1350</v>
      </c>
      <c r="G69" s="442">
        <v>0</v>
      </c>
      <c r="H69" s="442">
        <v>0</v>
      </c>
      <c r="I69" s="442">
        <v>0</v>
      </c>
    </row>
    <row r="70" spans="2:9" ht="15" customHeight="1" x14ac:dyDescent="0.3">
      <c r="B70" s="1252" t="s">
        <v>724</v>
      </c>
      <c r="C70" s="447" t="s">
        <v>1344</v>
      </c>
      <c r="D70" s="448">
        <v>0</v>
      </c>
      <c r="E70" s="448">
        <v>0</v>
      </c>
      <c r="F70" s="847"/>
      <c r="G70" s="448">
        <v>0</v>
      </c>
      <c r="H70" s="448">
        <v>0</v>
      </c>
      <c r="I70" s="448">
        <v>0</v>
      </c>
    </row>
    <row r="71" spans="2:9" ht="15" customHeight="1" x14ac:dyDescent="0.3">
      <c r="B71" s="1252"/>
      <c r="C71" s="88" t="s">
        <v>1345</v>
      </c>
      <c r="D71" s="169">
        <v>0</v>
      </c>
      <c r="E71" s="169">
        <v>0</v>
      </c>
      <c r="F71" s="848"/>
      <c r="G71" s="169">
        <v>0</v>
      </c>
      <c r="H71" s="169">
        <v>0</v>
      </c>
      <c r="I71" s="169">
        <v>0</v>
      </c>
    </row>
    <row r="73" spans="2:9" x14ac:dyDescent="0.3">
      <c r="B73" s="5" t="s">
        <v>1357</v>
      </c>
    </row>
    <row r="74" spans="2:9" x14ac:dyDescent="0.3">
      <c r="B74" s="1335" t="s">
        <v>1358</v>
      </c>
      <c r="C74" s="1335"/>
      <c r="D74" s="1335"/>
      <c r="E74" s="1335"/>
      <c r="F74" s="1335"/>
      <c r="G74" s="1335"/>
      <c r="H74" s="1335"/>
      <c r="I74" s="1335"/>
    </row>
    <row r="75" spans="2:9" ht="33" x14ac:dyDescent="0.3">
      <c r="B75" s="1332" t="s">
        <v>1359</v>
      </c>
      <c r="C75" s="1332"/>
      <c r="D75" s="681" t="s">
        <v>1187</v>
      </c>
      <c r="E75" s="681" t="s">
        <v>880</v>
      </c>
      <c r="F75" s="841" t="s">
        <v>1207</v>
      </c>
      <c r="G75" s="682" t="s">
        <v>1342</v>
      </c>
      <c r="H75" s="682" t="s">
        <v>1318</v>
      </c>
      <c r="I75" s="682" t="s">
        <v>1243</v>
      </c>
    </row>
    <row r="76" spans="2:9" x14ac:dyDescent="0.3">
      <c r="B76" s="1271"/>
      <c r="C76" s="1271"/>
      <c r="D76" s="375" t="s">
        <v>183</v>
      </c>
      <c r="E76" s="375" t="s">
        <v>184</v>
      </c>
      <c r="F76" s="842" t="s">
        <v>185</v>
      </c>
      <c r="G76" s="375" t="s">
        <v>221</v>
      </c>
      <c r="H76" s="375" t="s">
        <v>222</v>
      </c>
      <c r="I76" s="375" t="s">
        <v>284</v>
      </c>
    </row>
    <row r="77" spans="2:9" x14ac:dyDescent="0.3">
      <c r="B77" s="1333" t="s">
        <v>1360</v>
      </c>
      <c r="C77" s="1333"/>
      <c r="D77" s="448">
        <v>0</v>
      </c>
      <c r="E77" s="448">
        <v>0</v>
      </c>
      <c r="F77" s="843" t="s">
        <v>1361</v>
      </c>
      <c r="G77" s="448">
        <v>0</v>
      </c>
      <c r="H77" s="448">
        <v>0</v>
      </c>
      <c r="I77" s="448">
        <v>0</v>
      </c>
    </row>
    <row r="78" spans="2:9" x14ac:dyDescent="0.3">
      <c r="B78" s="1334" t="s">
        <v>1362</v>
      </c>
      <c r="C78" s="1334"/>
      <c r="D78" s="449">
        <v>0</v>
      </c>
      <c r="E78" s="449">
        <v>0</v>
      </c>
      <c r="F78" s="845" t="s">
        <v>1363</v>
      </c>
      <c r="G78" s="449">
        <v>0</v>
      </c>
      <c r="H78" s="449">
        <v>0</v>
      </c>
      <c r="I78" s="449">
        <v>0</v>
      </c>
    </row>
    <row r="79" spans="2:9" x14ac:dyDescent="0.3">
      <c r="B79" s="1334" t="s">
        <v>1364</v>
      </c>
      <c r="C79" s="1334"/>
      <c r="D79" s="449">
        <v>1</v>
      </c>
      <c r="E79" s="180">
        <v>0</v>
      </c>
      <c r="F79" s="845" t="s">
        <v>1221</v>
      </c>
      <c r="G79" s="449">
        <v>1</v>
      </c>
      <c r="H79" s="449">
        <v>4</v>
      </c>
      <c r="I79" s="449">
        <v>0</v>
      </c>
    </row>
    <row r="80" spans="2:9" x14ac:dyDescent="0.3">
      <c r="B80" s="1333" t="s">
        <v>724</v>
      </c>
      <c r="C80" s="1333"/>
      <c r="D80" s="448">
        <v>1</v>
      </c>
      <c r="E80" s="448">
        <v>0</v>
      </c>
      <c r="F80" s="847"/>
      <c r="G80" s="448">
        <v>1</v>
      </c>
      <c r="H80" s="448">
        <v>4</v>
      </c>
      <c r="I80" s="448">
        <v>0</v>
      </c>
    </row>
  </sheetData>
  <mergeCells count="42">
    <mergeCell ref="B9:B10"/>
    <mergeCell ref="B6:I6"/>
    <mergeCell ref="B7:B8"/>
    <mergeCell ref="C7:C8"/>
    <mergeCell ref="B32:B33"/>
    <mergeCell ref="B11:B12"/>
    <mergeCell ref="B13:B14"/>
    <mergeCell ref="B15:B16"/>
    <mergeCell ref="B17:B18"/>
    <mergeCell ref="B19:B20"/>
    <mergeCell ref="B23:I23"/>
    <mergeCell ref="B24:B25"/>
    <mergeCell ref="C24:C25"/>
    <mergeCell ref="B26:B27"/>
    <mergeCell ref="B28:B29"/>
    <mergeCell ref="B30:B31"/>
    <mergeCell ref="B57:I57"/>
    <mergeCell ref="B34:B35"/>
    <mergeCell ref="B36:B37"/>
    <mergeCell ref="B40:I40"/>
    <mergeCell ref="B41:B42"/>
    <mergeCell ref="C41:C42"/>
    <mergeCell ref="B43:B44"/>
    <mergeCell ref="B45:B46"/>
    <mergeCell ref="B47:B48"/>
    <mergeCell ref="B49:B50"/>
    <mergeCell ref="B51:B52"/>
    <mergeCell ref="B53:B54"/>
    <mergeCell ref="B74:I74"/>
    <mergeCell ref="B68:B69"/>
    <mergeCell ref="B70:B71"/>
    <mergeCell ref="B58:B59"/>
    <mergeCell ref="C58:C59"/>
    <mergeCell ref="B60:B61"/>
    <mergeCell ref="B62:B63"/>
    <mergeCell ref="B64:B65"/>
    <mergeCell ref="B66:B67"/>
    <mergeCell ref="B75:C76"/>
    <mergeCell ref="B77:C77"/>
    <mergeCell ref="B78:C78"/>
    <mergeCell ref="B79:C79"/>
    <mergeCell ref="B80:C80"/>
  </mergeCells>
  <hyperlinks>
    <hyperlink ref="I2" location="_INDEX" display="Index" xr:uid="{759D2D9B-6AB3-44E4-9DFE-4992CC47AB3D}"/>
  </hyperlinks>
  <pageMargins left="0.7" right="0.7" top="0.75" bottom="0.75" header="0.3" footer="0.3"/>
  <pageSetup paperSize="9" orientation="portrait" horizontalDpi="200" verticalDpi="200" r:id="rId1"/>
  <ignoredErrors>
    <ignoredError sqref="B10 B12 B14 B16 B18 B21:I21 B20 C22:I2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7">
    <tabColor theme="5"/>
    <pageSetUpPr fitToPage="1"/>
  </sheetPr>
  <dimension ref="A2:L39"/>
  <sheetViews>
    <sheetView showGridLines="0" topLeftCell="C1" zoomScaleNormal="100" workbookViewId="0">
      <selection activeCell="H18" sqref="H18"/>
    </sheetView>
  </sheetViews>
  <sheetFormatPr baseColWidth="10" defaultColWidth="9" defaultRowHeight="16.5" x14ac:dyDescent="0.3"/>
  <cols>
    <col min="1" max="1" width="5.625" style="1" customWidth="1"/>
    <col min="2" max="2" width="9" style="386" customWidth="1"/>
    <col min="3" max="3" width="64.375" style="1" customWidth="1"/>
    <col min="4" max="11" width="15.625" style="1" customWidth="1"/>
    <col min="12" max="16384" width="9" style="1"/>
  </cols>
  <sheetData>
    <row r="2" spans="1:12" x14ac:dyDescent="0.3">
      <c r="B2" s="453" t="s">
        <v>1365</v>
      </c>
      <c r="C2" s="386"/>
      <c r="K2" s="1028" t="s">
        <v>180</v>
      </c>
    </row>
    <row r="3" spans="1:12" x14ac:dyDescent="0.3">
      <c r="A3" s="388"/>
      <c r="B3" s="1" t="str">
        <f>Stichtag &amp; Einheit_Mio</f>
        <v>31.12.2024 - in Mio. €</v>
      </c>
      <c r="C3" s="388"/>
      <c r="D3" s="276"/>
      <c r="E3" s="276"/>
      <c r="F3" s="276"/>
      <c r="G3" s="276"/>
      <c r="H3" s="276"/>
      <c r="I3" s="276"/>
      <c r="J3" s="276"/>
      <c r="K3" s="276"/>
      <c r="L3" s="388"/>
    </row>
    <row r="4" spans="1:12" x14ac:dyDescent="0.3">
      <c r="A4" s="388"/>
      <c r="B4" s="276"/>
      <c r="C4" s="388"/>
      <c r="D4" s="276"/>
      <c r="E4" s="276"/>
      <c r="F4" s="276"/>
      <c r="G4" s="276"/>
      <c r="H4" s="276"/>
      <c r="I4" s="276"/>
      <c r="J4" s="276"/>
      <c r="K4" s="276"/>
      <c r="L4" s="388"/>
    </row>
    <row r="5" spans="1:12" x14ac:dyDescent="0.3">
      <c r="B5" s="276"/>
      <c r="C5" s="388"/>
      <c r="D5" s="462" t="s">
        <v>183</v>
      </c>
      <c r="E5" s="462" t="s">
        <v>184</v>
      </c>
      <c r="F5" s="462" t="s">
        <v>185</v>
      </c>
      <c r="G5" s="462" t="s">
        <v>221</v>
      </c>
      <c r="H5" s="462" t="s">
        <v>222</v>
      </c>
      <c r="I5" s="462" t="s">
        <v>284</v>
      </c>
      <c r="J5" s="462" t="s">
        <v>285</v>
      </c>
      <c r="K5" s="462" t="s">
        <v>1043</v>
      </c>
      <c r="L5" s="388"/>
    </row>
    <row r="6" spans="1:12" ht="82.5" x14ac:dyDescent="0.3">
      <c r="B6" s="283"/>
      <c r="C6" s="457"/>
      <c r="D6" s="458" t="s">
        <v>1366</v>
      </c>
      <c r="E6" s="458" t="s">
        <v>1367</v>
      </c>
      <c r="F6" s="458" t="s">
        <v>1368</v>
      </c>
      <c r="G6" s="458" t="s">
        <v>1369</v>
      </c>
      <c r="H6" s="458" t="s">
        <v>1370</v>
      </c>
      <c r="I6" s="458" t="s">
        <v>1371</v>
      </c>
      <c r="J6" s="458" t="s">
        <v>1342</v>
      </c>
      <c r="K6" s="458" t="s">
        <v>1372</v>
      </c>
      <c r="L6" s="388"/>
    </row>
    <row r="7" spans="1:12" x14ac:dyDescent="0.3">
      <c r="A7" s="388"/>
      <c r="B7" s="406" t="s">
        <v>1373</v>
      </c>
      <c r="C7" s="471" t="s">
        <v>1374</v>
      </c>
      <c r="D7" s="398"/>
      <c r="E7" s="398"/>
      <c r="F7" s="463"/>
      <c r="G7" s="459"/>
      <c r="H7" s="398"/>
      <c r="I7" s="398"/>
      <c r="J7" s="398"/>
      <c r="K7" s="398"/>
      <c r="L7" s="388"/>
    </row>
    <row r="8" spans="1:12" x14ac:dyDescent="0.3">
      <c r="A8" s="388"/>
      <c r="B8" s="195" t="s">
        <v>1375</v>
      </c>
      <c r="C8" s="472" t="s">
        <v>1376</v>
      </c>
      <c r="D8" s="253"/>
      <c r="E8" s="253"/>
      <c r="F8" s="464"/>
      <c r="G8" s="429"/>
      <c r="H8" s="253"/>
      <c r="I8" s="253"/>
      <c r="J8" s="253"/>
      <c r="K8" s="253"/>
      <c r="L8" s="388"/>
    </row>
    <row r="9" spans="1:12" x14ac:dyDescent="0.3">
      <c r="A9" s="388"/>
      <c r="B9" s="195">
        <v>1</v>
      </c>
      <c r="C9" s="472" t="s">
        <v>1377</v>
      </c>
      <c r="D9" s="460">
        <v>49</v>
      </c>
      <c r="E9" s="460">
        <v>89</v>
      </c>
      <c r="F9" s="465"/>
      <c r="G9" s="429">
        <v>1.4</v>
      </c>
      <c r="H9" s="460">
        <v>193</v>
      </c>
      <c r="I9" s="460">
        <v>193</v>
      </c>
      <c r="J9" s="460">
        <v>193</v>
      </c>
      <c r="K9" s="460">
        <v>72</v>
      </c>
      <c r="L9" s="388"/>
    </row>
    <row r="10" spans="1:12" x14ac:dyDescent="0.3">
      <c r="A10" s="388"/>
      <c r="B10" s="195">
        <v>2</v>
      </c>
      <c r="C10" s="473" t="s">
        <v>1378</v>
      </c>
      <c r="D10" s="465"/>
      <c r="E10" s="465"/>
      <c r="F10" s="253"/>
      <c r="G10" s="461"/>
      <c r="H10" s="253"/>
      <c r="I10" s="253"/>
      <c r="J10" s="253"/>
      <c r="K10" s="253"/>
      <c r="L10" s="388"/>
    </row>
    <row r="11" spans="1:12" x14ac:dyDescent="0.3">
      <c r="A11" s="388"/>
      <c r="B11" s="195" t="s">
        <v>520</v>
      </c>
      <c r="C11" s="475" t="s">
        <v>1379</v>
      </c>
      <c r="D11" s="465"/>
      <c r="E11" s="465"/>
      <c r="F11" s="253"/>
      <c r="G11" s="468"/>
      <c r="H11" s="253"/>
      <c r="I11" s="253"/>
      <c r="J11" s="253"/>
      <c r="K11" s="253"/>
      <c r="L11" s="388"/>
    </row>
    <row r="12" spans="1:12" x14ac:dyDescent="0.3">
      <c r="A12" s="388"/>
      <c r="B12" s="195" t="s">
        <v>1380</v>
      </c>
      <c r="C12" s="475" t="s">
        <v>1381</v>
      </c>
      <c r="D12" s="465"/>
      <c r="E12" s="465"/>
      <c r="F12" s="253"/>
      <c r="G12" s="468"/>
      <c r="H12" s="253"/>
      <c r="I12" s="253"/>
      <c r="J12" s="253"/>
      <c r="K12" s="253"/>
      <c r="L12" s="388"/>
    </row>
    <row r="13" spans="1:12" x14ac:dyDescent="0.3">
      <c r="A13" s="388"/>
      <c r="B13" s="195" t="s">
        <v>1382</v>
      </c>
      <c r="C13" s="475" t="s">
        <v>1383</v>
      </c>
      <c r="D13" s="465"/>
      <c r="E13" s="465"/>
      <c r="F13" s="253"/>
      <c r="G13" s="468"/>
      <c r="H13" s="253"/>
      <c r="I13" s="253"/>
      <c r="J13" s="253"/>
      <c r="K13" s="253"/>
      <c r="L13" s="388"/>
    </row>
    <row r="14" spans="1:12" x14ac:dyDescent="0.3">
      <c r="A14" s="388"/>
      <c r="B14" s="195">
        <v>3</v>
      </c>
      <c r="C14" s="473" t="s">
        <v>1384</v>
      </c>
      <c r="D14" s="465"/>
      <c r="E14" s="465"/>
      <c r="F14" s="465"/>
      <c r="G14" s="468"/>
      <c r="H14" s="253"/>
      <c r="I14" s="253"/>
      <c r="J14" s="253"/>
      <c r="K14" s="253"/>
      <c r="L14" s="388"/>
    </row>
    <row r="15" spans="1:12" x14ac:dyDescent="0.3">
      <c r="A15" s="388"/>
      <c r="B15" s="195">
        <v>4</v>
      </c>
      <c r="C15" s="473" t="s">
        <v>1385</v>
      </c>
      <c r="D15" s="465"/>
      <c r="E15" s="465"/>
      <c r="F15" s="465"/>
      <c r="G15" s="468"/>
      <c r="H15" s="253">
        <v>89</v>
      </c>
      <c r="I15" s="253">
        <v>86</v>
      </c>
      <c r="J15" s="253">
        <v>86</v>
      </c>
      <c r="K15" s="253">
        <v>24</v>
      </c>
      <c r="L15" s="388"/>
    </row>
    <row r="16" spans="1:12" x14ac:dyDescent="0.3">
      <c r="A16" s="388"/>
      <c r="B16" s="407">
        <v>5</v>
      </c>
      <c r="C16" s="474" t="s">
        <v>1386</v>
      </c>
      <c r="D16" s="466"/>
      <c r="E16" s="466"/>
      <c r="F16" s="466"/>
      <c r="G16" s="469"/>
      <c r="H16" s="402"/>
      <c r="I16" s="402"/>
      <c r="J16" s="402"/>
      <c r="K16" s="402"/>
      <c r="L16" s="388"/>
    </row>
    <row r="17" spans="1:12" x14ac:dyDescent="0.3">
      <c r="A17" s="388"/>
      <c r="B17" s="392">
        <v>6</v>
      </c>
      <c r="C17" s="389" t="s">
        <v>724</v>
      </c>
      <c r="D17" s="467"/>
      <c r="E17" s="467"/>
      <c r="F17" s="467"/>
      <c r="G17" s="470"/>
      <c r="H17" s="455">
        <v>282</v>
      </c>
      <c r="I17" s="455">
        <v>279</v>
      </c>
      <c r="J17" s="455">
        <v>279</v>
      </c>
      <c r="K17" s="455">
        <v>96</v>
      </c>
      <c r="L17" s="388"/>
    </row>
    <row r="18" spans="1:12" x14ac:dyDescent="0.3">
      <c r="A18" s="388"/>
    </row>
    <row r="19" spans="1:12" x14ac:dyDescent="0.3">
      <c r="A19" s="388"/>
    </row>
    <row r="38" spans="12:12" x14ac:dyDescent="0.3">
      <c r="L38" s="456"/>
    </row>
    <row r="39" spans="12:12" x14ac:dyDescent="0.3">
      <c r="L39" s="456"/>
    </row>
  </sheetData>
  <phoneticPr fontId="7" type="noConversion"/>
  <hyperlinks>
    <hyperlink ref="K2" location="_INDEX" display="Index" xr:uid="{28DBC344-8602-4D5E-B1E3-9949450C8390}"/>
  </hyperlinks>
  <pageMargins left="0.70866141732283472" right="0.70866141732283472" top="0.74803149606299213" bottom="0.74803149606299213" header="0.31496062992125984" footer="0.31496062992125984"/>
  <pageSetup paperSize="9" scale="6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02BB-9364-4758-8374-97A1D27F30C2}">
  <sheetPr codeName="Tabelle38">
    <tabColor theme="5"/>
    <pageSetUpPr fitToPage="1"/>
  </sheetPr>
  <dimension ref="A1:F34"/>
  <sheetViews>
    <sheetView showGridLines="0" zoomScaleNormal="100" workbookViewId="0">
      <selection activeCell="D26" sqref="D26"/>
    </sheetView>
  </sheetViews>
  <sheetFormatPr baseColWidth="10" defaultColWidth="9" defaultRowHeight="16.5" x14ac:dyDescent="0.3"/>
  <cols>
    <col min="1" max="1" width="5.625" style="749" customWidth="1"/>
    <col min="2" max="2" width="9" style="750" customWidth="1"/>
    <col min="3" max="3" width="76.25" style="749" customWidth="1"/>
    <col min="4" max="5" width="15.625" style="749" customWidth="1"/>
    <col min="6" max="16384" width="9" style="749"/>
  </cols>
  <sheetData>
    <row r="1" spans="1:6" x14ac:dyDescent="0.3">
      <c r="A1" s="386"/>
      <c r="B1" s="1"/>
      <c r="C1" s="1"/>
      <c r="D1" s="1"/>
      <c r="E1" s="1"/>
      <c r="F1" s="1"/>
    </row>
    <row r="2" spans="1:6" x14ac:dyDescent="0.3">
      <c r="A2" s="1"/>
      <c r="B2" s="453" t="s">
        <v>1387</v>
      </c>
      <c r="C2" s="386"/>
      <c r="D2" s="1"/>
      <c r="E2" s="1028" t="s">
        <v>180</v>
      </c>
      <c r="F2" s="1"/>
    </row>
    <row r="3" spans="1:6" x14ac:dyDescent="0.3">
      <c r="A3" s="388"/>
      <c r="B3" s="1" t="str">
        <f>Stichtag &amp; Einheit_Mio</f>
        <v>31.12.2024 - in Mio. €</v>
      </c>
      <c r="C3" s="388"/>
      <c r="D3" s="276"/>
      <c r="E3" s="276"/>
      <c r="F3" s="388"/>
    </row>
    <row r="4" spans="1:6" x14ac:dyDescent="0.3">
      <c r="A4" s="388"/>
      <c r="B4" s="276"/>
      <c r="C4" s="388"/>
      <c r="D4" s="276"/>
      <c r="E4" s="276"/>
      <c r="F4" s="388"/>
    </row>
    <row r="5" spans="1:6" x14ac:dyDescent="0.3">
      <c r="A5" s="1"/>
      <c r="B5" s="276"/>
      <c r="C5" s="388"/>
      <c r="D5" s="462" t="s">
        <v>183</v>
      </c>
      <c r="E5" s="462" t="s">
        <v>184</v>
      </c>
      <c r="F5" s="388"/>
    </row>
    <row r="6" spans="1:6" x14ac:dyDescent="0.3">
      <c r="A6" s="1"/>
      <c r="B6" s="283"/>
      <c r="C6" s="457"/>
      <c r="D6" s="458" t="s">
        <v>1342</v>
      </c>
      <c r="E6" s="458" t="s">
        <v>1372</v>
      </c>
      <c r="F6" s="388"/>
    </row>
    <row r="7" spans="1:6" x14ac:dyDescent="0.3">
      <c r="A7" s="388"/>
      <c r="B7" s="406">
        <v>1</v>
      </c>
      <c r="C7" s="471" t="s">
        <v>1388</v>
      </c>
      <c r="D7" s="398"/>
      <c r="E7" s="398"/>
      <c r="F7" s="388"/>
    </row>
    <row r="8" spans="1:6" x14ac:dyDescent="0.3">
      <c r="A8" s="388"/>
      <c r="B8" s="195">
        <v>2</v>
      </c>
      <c r="C8" s="472" t="s">
        <v>1389</v>
      </c>
      <c r="D8" s="261"/>
      <c r="E8" s="253"/>
      <c r="F8" s="388"/>
    </row>
    <row r="9" spans="1:6" x14ac:dyDescent="0.3">
      <c r="A9" s="388"/>
      <c r="B9" s="195">
        <v>3</v>
      </c>
      <c r="C9" s="472" t="s">
        <v>1390</v>
      </c>
      <c r="D9" s="752"/>
      <c r="E9" s="253"/>
      <c r="F9" s="388"/>
    </row>
    <row r="10" spans="1:6" x14ac:dyDescent="0.3">
      <c r="A10" s="388"/>
      <c r="B10" s="195">
        <v>4</v>
      </c>
      <c r="C10" s="473" t="s">
        <v>1391</v>
      </c>
      <c r="D10" s="253">
        <v>49</v>
      </c>
      <c r="E10" s="2">
        <v>8</v>
      </c>
      <c r="F10" s="388"/>
    </row>
    <row r="11" spans="1:6" x14ac:dyDescent="0.3">
      <c r="A11" s="388"/>
      <c r="B11" s="407" t="s">
        <v>939</v>
      </c>
      <c r="C11" s="753" t="s">
        <v>1392</v>
      </c>
      <c r="D11" s="402"/>
      <c r="E11" s="402"/>
      <c r="F11" s="388"/>
    </row>
    <row r="12" spans="1:6" x14ac:dyDescent="0.3">
      <c r="A12" s="388"/>
      <c r="B12" s="392">
        <v>5</v>
      </c>
      <c r="C12" s="389" t="s">
        <v>1393</v>
      </c>
      <c r="D12" s="246"/>
      <c r="E12" s="751"/>
      <c r="F12" s="388"/>
    </row>
    <row r="13" spans="1:6" x14ac:dyDescent="0.3">
      <c r="A13" s="388"/>
      <c r="B13" s="386"/>
      <c r="C13" s="1"/>
      <c r="D13" s="1"/>
      <c r="E13" s="1"/>
      <c r="F13" s="1"/>
    </row>
    <row r="14" spans="1:6" x14ac:dyDescent="0.3">
      <c r="A14" s="388"/>
      <c r="B14" s="386"/>
      <c r="C14" s="1"/>
      <c r="D14" s="1"/>
      <c r="E14" s="1"/>
      <c r="F14" s="1"/>
    </row>
    <row r="33" spans="6:6" x14ac:dyDescent="0.3">
      <c r="F33" s="456"/>
    </row>
    <row r="34" spans="6:6" x14ac:dyDescent="0.3">
      <c r="F34" s="456"/>
    </row>
  </sheetData>
  <hyperlinks>
    <hyperlink ref="E2" location="_INDEX" display="Index" xr:uid="{4439A54A-75C8-4F85-BD41-9FDE04110371}"/>
  </hyperlink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tabColor theme="5"/>
    <pageSetUpPr fitToPage="1"/>
  </sheetPr>
  <dimension ref="B1:H46"/>
  <sheetViews>
    <sheetView showGridLines="0" topLeftCell="A5" zoomScaleNormal="100" workbookViewId="0">
      <selection activeCell="G12" sqref="G12"/>
    </sheetView>
  </sheetViews>
  <sheetFormatPr baseColWidth="10" defaultColWidth="9" defaultRowHeight="16.5" x14ac:dyDescent="0.3"/>
  <cols>
    <col min="1" max="1" width="5" style="4" customWidth="1"/>
    <col min="2" max="2" width="11" style="4" customWidth="1"/>
    <col min="3" max="3" width="67.25" style="4" customWidth="1"/>
    <col min="4" max="6" width="15.625" style="14" customWidth="1"/>
    <col min="7" max="16384" width="9" style="4"/>
  </cols>
  <sheetData>
    <row r="1" spans="2:8" x14ac:dyDescent="0.3">
      <c r="D1" s="4"/>
      <c r="E1" s="4"/>
      <c r="F1" s="4"/>
    </row>
    <row r="2" spans="2:8" x14ac:dyDescent="0.3">
      <c r="B2" s="5" t="s">
        <v>179</v>
      </c>
      <c r="D2" s="4"/>
      <c r="E2" s="4"/>
      <c r="F2" s="1027" t="s">
        <v>180</v>
      </c>
    </row>
    <row r="3" spans="2:8" x14ac:dyDescent="0.3">
      <c r="B3" s="4" t="str">
        <f>Stichtag &amp; Einheit_Mio</f>
        <v>31.12.2024 - in Mio. €</v>
      </c>
      <c r="C3" s="6"/>
      <c r="D3" s="4"/>
      <c r="E3" s="4"/>
      <c r="F3" s="4"/>
    </row>
    <row r="4" spans="2:8" x14ac:dyDescent="0.3">
      <c r="C4" s="6"/>
      <c r="D4" s="4"/>
      <c r="E4" s="4"/>
      <c r="F4" s="4"/>
    </row>
    <row r="5" spans="2:8" ht="49.5" x14ac:dyDescent="0.3">
      <c r="B5" s="28"/>
      <c r="C5" s="28"/>
      <c r="D5" s="1234" t="s">
        <v>181</v>
      </c>
      <c r="E5" s="1234"/>
      <c r="F5" s="124" t="s">
        <v>182</v>
      </c>
    </row>
    <row r="6" spans="2:8" x14ac:dyDescent="0.3">
      <c r="B6" s="28"/>
      <c r="C6" s="28"/>
      <c r="D6" s="1005" t="s">
        <v>183</v>
      </c>
      <c r="E6" s="1005" t="s">
        <v>184</v>
      </c>
      <c r="F6" s="1005" t="s">
        <v>185</v>
      </c>
    </row>
    <row r="7" spans="2:8" x14ac:dyDescent="0.3">
      <c r="B7" s="29"/>
      <c r="C7" s="29"/>
      <c r="D7" s="631" t="str">
        <f>Stichtag</f>
        <v>31.12.2024</v>
      </c>
      <c r="E7" s="631">
        <f>Stichtag_VP</f>
        <v>45565</v>
      </c>
      <c r="F7" s="631" t="str">
        <f>Stichtag</f>
        <v>31.12.2024</v>
      </c>
    </row>
    <row r="8" spans="2:8" x14ac:dyDescent="0.3">
      <c r="B8" s="1006">
        <v>1</v>
      </c>
      <c r="C8" s="19" t="s">
        <v>186</v>
      </c>
      <c r="D8" s="20">
        <v>10990</v>
      </c>
      <c r="E8" s="20">
        <v>10960</v>
      </c>
      <c r="F8" s="20">
        <v>879</v>
      </c>
    </row>
    <row r="9" spans="2:8" x14ac:dyDescent="0.3">
      <c r="B9" s="1007">
        <v>2</v>
      </c>
      <c r="C9" s="22" t="s">
        <v>187</v>
      </c>
      <c r="D9" s="23">
        <v>5244</v>
      </c>
      <c r="E9" s="23">
        <v>5184</v>
      </c>
      <c r="F9" s="23">
        <v>420</v>
      </c>
    </row>
    <row r="10" spans="2:8" x14ac:dyDescent="0.3">
      <c r="B10" s="1007">
        <v>3</v>
      </c>
      <c r="C10" s="22" t="s">
        <v>188</v>
      </c>
      <c r="D10" s="23">
        <v>3092</v>
      </c>
      <c r="E10" s="23">
        <v>2973</v>
      </c>
      <c r="F10" s="23">
        <v>247</v>
      </c>
      <c r="H10" s="9"/>
    </row>
    <row r="11" spans="2:8" x14ac:dyDescent="0.3">
      <c r="B11" s="1007">
        <v>4</v>
      </c>
      <c r="C11" s="22" t="s">
        <v>189</v>
      </c>
      <c r="D11" s="23">
        <v>576</v>
      </c>
      <c r="E11" s="23">
        <v>539</v>
      </c>
      <c r="F11" s="23">
        <v>46</v>
      </c>
    </row>
    <row r="12" spans="2:8" x14ac:dyDescent="0.3">
      <c r="B12" s="1007" t="s">
        <v>190</v>
      </c>
      <c r="C12" s="22" t="s">
        <v>191</v>
      </c>
      <c r="D12" s="23">
        <v>4</v>
      </c>
      <c r="E12" s="23">
        <v>4</v>
      </c>
      <c r="F12" s="23">
        <v>0</v>
      </c>
    </row>
    <row r="13" spans="2:8" x14ac:dyDescent="0.3">
      <c r="B13" s="1008">
        <v>5</v>
      </c>
      <c r="C13" s="625" t="s">
        <v>192</v>
      </c>
      <c r="D13" s="626">
        <v>2075</v>
      </c>
      <c r="E13" s="626">
        <v>2260</v>
      </c>
      <c r="F13" s="626">
        <v>166</v>
      </c>
    </row>
    <row r="14" spans="2:8" x14ac:dyDescent="0.3">
      <c r="B14" s="1009">
        <v>6</v>
      </c>
      <c r="C14" s="627" t="s">
        <v>193</v>
      </c>
      <c r="D14" s="72">
        <v>105</v>
      </c>
      <c r="E14" s="72">
        <v>103</v>
      </c>
      <c r="F14" s="72">
        <v>8</v>
      </c>
    </row>
    <row r="15" spans="2:8" ht="15" customHeight="1" x14ac:dyDescent="0.3">
      <c r="B15" s="1009">
        <v>7</v>
      </c>
      <c r="C15" s="628" t="s">
        <v>187</v>
      </c>
      <c r="D15" s="72">
        <v>72</v>
      </c>
      <c r="E15" s="72">
        <v>81</v>
      </c>
      <c r="F15" s="72">
        <v>6</v>
      </c>
    </row>
    <row r="16" spans="2:8" x14ac:dyDescent="0.3">
      <c r="B16" s="1009">
        <v>8</v>
      </c>
      <c r="C16" s="628" t="s">
        <v>194</v>
      </c>
      <c r="D16" s="72"/>
      <c r="E16" s="72"/>
      <c r="F16" s="72"/>
    </row>
    <row r="17" spans="2:6" x14ac:dyDescent="0.3">
      <c r="B17" s="1009" t="s">
        <v>195</v>
      </c>
      <c r="C17" s="629" t="s">
        <v>196</v>
      </c>
      <c r="D17" s="72">
        <v>2</v>
      </c>
      <c r="E17" s="72">
        <v>2</v>
      </c>
      <c r="F17" s="72">
        <v>0</v>
      </c>
    </row>
    <row r="18" spans="2:6" x14ac:dyDescent="0.3">
      <c r="B18" s="1009" t="s">
        <v>197</v>
      </c>
      <c r="C18" s="628" t="s">
        <v>198</v>
      </c>
      <c r="D18" s="72">
        <v>8</v>
      </c>
      <c r="E18" s="72">
        <v>5</v>
      </c>
      <c r="F18" s="72">
        <v>1</v>
      </c>
    </row>
    <row r="19" spans="2:6" x14ac:dyDescent="0.3">
      <c r="B19" s="1009">
        <v>9</v>
      </c>
      <c r="C19" s="628" t="s">
        <v>199</v>
      </c>
      <c r="D19" s="72">
        <v>23</v>
      </c>
      <c r="E19" s="72">
        <v>15</v>
      </c>
      <c r="F19" s="72">
        <v>2</v>
      </c>
    </row>
    <row r="20" spans="2:6" x14ac:dyDescent="0.3">
      <c r="B20" s="1009">
        <v>10</v>
      </c>
      <c r="C20" s="627" t="s">
        <v>200</v>
      </c>
      <c r="D20" s="754"/>
      <c r="E20" s="754"/>
      <c r="F20" s="754"/>
    </row>
    <row r="21" spans="2:6" x14ac:dyDescent="0.3">
      <c r="B21" s="1009">
        <v>11</v>
      </c>
      <c r="C21" s="627" t="s">
        <v>200</v>
      </c>
      <c r="D21" s="754"/>
      <c r="E21" s="754"/>
      <c r="F21" s="754"/>
    </row>
    <row r="22" spans="2:6" x14ac:dyDescent="0.3">
      <c r="B22" s="1009">
        <v>12</v>
      </c>
      <c r="C22" s="627" t="s">
        <v>200</v>
      </c>
      <c r="D22" s="754"/>
      <c r="E22" s="754"/>
      <c r="F22" s="754"/>
    </row>
    <row r="23" spans="2:6" x14ac:dyDescent="0.3">
      <c r="B23" s="1009">
        <v>13</v>
      </c>
      <c r="C23" s="627" t="s">
        <v>200</v>
      </c>
      <c r="D23" s="754"/>
      <c r="E23" s="754"/>
      <c r="F23" s="754"/>
    </row>
    <row r="24" spans="2:6" x14ac:dyDescent="0.3">
      <c r="B24" s="1009">
        <v>14</v>
      </c>
      <c r="C24" s="627" t="s">
        <v>200</v>
      </c>
      <c r="D24" s="754"/>
      <c r="E24" s="754"/>
      <c r="F24" s="754"/>
    </row>
    <row r="25" spans="2:6" x14ac:dyDescent="0.3">
      <c r="B25" s="1009">
        <v>15</v>
      </c>
      <c r="C25" s="627" t="s">
        <v>201</v>
      </c>
      <c r="D25" s="72">
        <v>0</v>
      </c>
      <c r="E25" s="72">
        <v>0</v>
      </c>
      <c r="F25" s="72">
        <v>0</v>
      </c>
    </row>
    <row r="26" spans="2:6" x14ac:dyDescent="0.3">
      <c r="B26" s="1009">
        <v>16</v>
      </c>
      <c r="C26" s="627" t="s">
        <v>202</v>
      </c>
      <c r="D26" s="72">
        <v>407</v>
      </c>
      <c r="E26" s="72">
        <v>360</v>
      </c>
      <c r="F26" s="72">
        <v>33</v>
      </c>
    </row>
    <row r="27" spans="2:6" x14ac:dyDescent="0.3">
      <c r="B27" s="1009">
        <v>17</v>
      </c>
      <c r="C27" s="628" t="s">
        <v>203</v>
      </c>
      <c r="D27" s="72">
        <v>181</v>
      </c>
      <c r="E27" s="72">
        <v>181</v>
      </c>
      <c r="F27" s="72">
        <v>15</v>
      </c>
    </row>
    <row r="28" spans="2:6" x14ac:dyDescent="0.3">
      <c r="B28" s="1009">
        <v>18</v>
      </c>
      <c r="C28" s="628" t="s">
        <v>204</v>
      </c>
      <c r="D28" s="72">
        <v>0</v>
      </c>
      <c r="E28" s="72">
        <v>0</v>
      </c>
      <c r="F28" s="72">
        <v>0</v>
      </c>
    </row>
    <row r="29" spans="2:6" x14ac:dyDescent="0.3">
      <c r="B29" s="1009">
        <v>19</v>
      </c>
      <c r="C29" s="628" t="s">
        <v>205</v>
      </c>
      <c r="D29" s="72">
        <v>226</v>
      </c>
      <c r="E29" s="72">
        <v>179</v>
      </c>
      <c r="F29" s="72">
        <v>18</v>
      </c>
    </row>
    <row r="30" spans="2:6" x14ac:dyDescent="0.3">
      <c r="B30" s="1009" t="s">
        <v>206</v>
      </c>
      <c r="C30" s="628" t="s">
        <v>207</v>
      </c>
      <c r="D30" s="72">
        <v>0</v>
      </c>
      <c r="E30" s="72">
        <v>0</v>
      </c>
      <c r="F30" s="72">
        <v>0</v>
      </c>
    </row>
    <row r="31" spans="2:6" x14ac:dyDescent="0.3">
      <c r="B31" s="1009">
        <v>20</v>
      </c>
      <c r="C31" s="627" t="s">
        <v>208</v>
      </c>
      <c r="D31" s="72">
        <v>0</v>
      </c>
      <c r="E31" s="72">
        <v>0</v>
      </c>
      <c r="F31" s="72">
        <v>0</v>
      </c>
    </row>
    <row r="32" spans="2:6" x14ac:dyDescent="0.3">
      <c r="B32" s="1009">
        <v>21</v>
      </c>
      <c r="C32" s="628" t="s">
        <v>187</v>
      </c>
      <c r="D32" s="72">
        <v>0</v>
      </c>
      <c r="E32" s="72">
        <v>0</v>
      </c>
      <c r="F32" s="72">
        <v>0</v>
      </c>
    </row>
    <row r="33" spans="2:6" x14ac:dyDescent="0.3">
      <c r="B33" s="1009">
        <v>22</v>
      </c>
      <c r="C33" s="628" t="s">
        <v>209</v>
      </c>
      <c r="D33" s="72">
        <v>0</v>
      </c>
      <c r="E33" s="72">
        <v>0</v>
      </c>
      <c r="F33" s="72">
        <v>0</v>
      </c>
    </row>
    <row r="34" spans="2:6" x14ac:dyDescent="0.3">
      <c r="B34" s="1009" t="s">
        <v>210</v>
      </c>
      <c r="C34" s="627" t="s">
        <v>211</v>
      </c>
      <c r="D34" s="72">
        <v>0</v>
      </c>
      <c r="E34" s="72">
        <v>0</v>
      </c>
      <c r="F34" s="72">
        <v>0</v>
      </c>
    </row>
    <row r="35" spans="2:6" x14ac:dyDescent="0.3">
      <c r="B35" s="1009">
        <v>23</v>
      </c>
      <c r="C35" s="627" t="s">
        <v>212</v>
      </c>
      <c r="D35" s="72">
        <v>1247</v>
      </c>
      <c r="E35" s="72">
        <v>1247</v>
      </c>
      <c r="F35" s="72">
        <v>100</v>
      </c>
    </row>
    <row r="36" spans="2:6" x14ac:dyDescent="0.3">
      <c r="B36" s="1009" t="s">
        <v>213</v>
      </c>
      <c r="C36" s="627" t="s">
        <v>214</v>
      </c>
      <c r="D36" s="72">
        <v>0</v>
      </c>
      <c r="E36" s="72">
        <v>0</v>
      </c>
      <c r="F36" s="72">
        <v>0</v>
      </c>
    </row>
    <row r="37" spans="2:6" x14ac:dyDescent="0.3">
      <c r="B37" s="1009" t="s">
        <v>215</v>
      </c>
      <c r="C37" s="627" t="s">
        <v>187</v>
      </c>
      <c r="D37" s="72">
        <v>1247</v>
      </c>
      <c r="E37" s="72">
        <v>1247</v>
      </c>
      <c r="F37" s="72">
        <v>100</v>
      </c>
    </row>
    <row r="38" spans="2:6" x14ac:dyDescent="0.3">
      <c r="B38" s="1009" t="s">
        <v>216</v>
      </c>
      <c r="C38" s="627" t="s">
        <v>217</v>
      </c>
      <c r="D38" s="72">
        <v>0</v>
      </c>
      <c r="E38" s="72">
        <v>0</v>
      </c>
      <c r="F38" s="72">
        <v>0</v>
      </c>
    </row>
    <row r="39" spans="2:6" ht="15" customHeight="1" x14ac:dyDescent="0.3">
      <c r="B39" s="1009">
        <v>24</v>
      </c>
      <c r="C39" s="627" t="s">
        <v>218</v>
      </c>
      <c r="D39" s="72">
        <v>0</v>
      </c>
      <c r="E39" s="72">
        <v>0</v>
      </c>
      <c r="F39" s="72">
        <v>0</v>
      </c>
    </row>
    <row r="40" spans="2:6" x14ac:dyDescent="0.3">
      <c r="B40" s="1009">
        <v>25</v>
      </c>
      <c r="C40" s="627" t="s">
        <v>200</v>
      </c>
      <c r="D40" s="754"/>
      <c r="E40" s="754"/>
      <c r="F40" s="754"/>
    </row>
    <row r="41" spans="2:6" x14ac:dyDescent="0.3">
      <c r="B41" s="1009">
        <v>26</v>
      </c>
      <c r="C41" s="627" t="s">
        <v>200</v>
      </c>
      <c r="D41" s="754"/>
      <c r="E41" s="754"/>
      <c r="F41" s="754"/>
    </row>
    <row r="42" spans="2:6" x14ac:dyDescent="0.3">
      <c r="B42" s="1010">
        <v>27</v>
      </c>
      <c r="C42" s="630" t="s">
        <v>200</v>
      </c>
      <c r="D42" s="755"/>
      <c r="E42" s="755"/>
      <c r="F42" s="755"/>
    </row>
    <row r="43" spans="2:6" x14ac:dyDescent="0.3">
      <c r="B43" s="1011">
        <v>28</v>
      </c>
      <c r="C43" s="27" t="s">
        <v>200</v>
      </c>
      <c r="D43" s="715"/>
      <c r="E43" s="715"/>
      <c r="F43" s="715"/>
    </row>
    <row r="44" spans="2:6" x14ac:dyDescent="0.3">
      <c r="B44" s="1012">
        <v>29</v>
      </c>
      <c r="C44" s="11" t="s">
        <v>219</v>
      </c>
      <c r="D44" s="12">
        <v>12749</v>
      </c>
      <c r="E44" s="12">
        <v>12670</v>
      </c>
      <c r="F44" s="12">
        <v>1020</v>
      </c>
    </row>
    <row r="46" spans="2:6" x14ac:dyDescent="0.3">
      <c r="D46" s="13"/>
    </row>
  </sheetData>
  <mergeCells count="1">
    <mergeCell ref="D5:E5"/>
  </mergeCells>
  <hyperlinks>
    <hyperlink ref="F2" location="_INDEX" display="Index" xr:uid="{EDBEC016-0C27-43C6-9693-11836D434183}"/>
  </hyperlinks>
  <pageMargins left="0.70866141732283472" right="0.70866141732283472" top="0.74803149606299213" bottom="0.74803149606299213" header="0.31496062992125984" footer="0.31496062992125984"/>
  <pageSetup paperSize="9" scale="67" orientation="landscape"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9">
    <tabColor theme="5"/>
    <pageSetUpPr fitToPage="1"/>
  </sheetPr>
  <dimension ref="B2:Q18"/>
  <sheetViews>
    <sheetView showGridLines="0" zoomScaleNormal="100" zoomScalePageLayoutView="70" workbookViewId="0">
      <selection activeCell="G2" sqref="G2"/>
    </sheetView>
  </sheetViews>
  <sheetFormatPr baseColWidth="10" defaultColWidth="9" defaultRowHeight="16.5" x14ac:dyDescent="0.3"/>
  <cols>
    <col min="1" max="1" width="5" style="4" customWidth="1"/>
    <col min="2" max="2" width="9" style="14"/>
    <col min="3" max="3" width="50.375" style="4" customWidth="1"/>
    <col min="4" max="14" width="15.625" style="4" customWidth="1"/>
    <col min="15" max="15" width="15.625" style="99" customWidth="1"/>
    <col min="16" max="16384" width="9" style="4"/>
  </cols>
  <sheetData>
    <row r="2" spans="2:17" x14ac:dyDescent="0.3">
      <c r="B2" s="185" t="s">
        <v>1394</v>
      </c>
      <c r="G2" s="1028" t="s">
        <v>180</v>
      </c>
    </row>
    <row r="3" spans="2:17" x14ac:dyDescent="0.3">
      <c r="B3" s="1" t="str">
        <f>Stichtag &amp; Einheit_Mio</f>
        <v>31.12.2024 - in Mio. €</v>
      </c>
      <c r="C3" s="5"/>
    </row>
    <row r="4" spans="2:17" x14ac:dyDescent="0.3">
      <c r="B4" s="482"/>
    </row>
    <row r="5" spans="2:17" ht="20.100000000000001" customHeight="1" x14ac:dyDescent="0.3">
      <c r="B5" s="87"/>
      <c r="C5" s="1339" t="s">
        <v>1183</v>
      </c>
      <c r="D5" s="1270" t="s">
        <v>1207</v>
      </c>
      <c r="E5" s="1270"/>
      <c r="F5" s="1270"/>
      <c r="G5" s="1270"/>
      <c r="H5" s="1270"/>
      <c r="I5" s="1270"/>
      <c r="J5" s="1270"/>
      <c r="K5" s="1270"/>
      <c r="L5" s="1270"/>
      <c r="M5" s="1270"/>
      <c r="N5" s="1270"/>
      <c r="O5" s="171"/>
    </row>
    <row r="6" spans="2:17" ht="20.100000000000001" customHeight="1" x14ac:dyDescent="0.3">
      <c r="B6" s="87"/>
      <c r="C6" s="1339"/>
      <c r="D6" s="16" t="s">
        <v>183</v>
      </c>
      <c r="E6" s="16" t="s">
        <v>184</v>
      </c>
      <c r="F6" s="16" t="s">
        <v>185</v>
      </c>
      <c r="G6" s="16" t="s">
        <v>221</v>
      </c>
      <c r="H6" s="16" t="s">
        <v>222</v>
      </c>
      <c r="I6" s="16" t="s">
        <v>284</v>
      </c>
      <c r="J6" s="16" t="s">
        <v>285</v>
      </c>
      <c r="K6" s="16" t="s">
        <v>1043</v>
      </c>
      <c r="L6" s="16" t="s">
        <v>1044</v>
      </c>
      <c r="M6" s="16" t="s">
        <v>1045</v>
      </c>
      <c r="N6" s="16" t="s">
        <v>1046</v>
      </c>
      <c r="O6" s="16" t="s">
        <v>1047</v>
      </c>
    </row>
    <row r="7" spans="2:17" ht="49.5" x14ac:dyDescent="0.3">
      <c r="B7" s="89"/>
      <c r="C7" s="1340"/>
      <c r="D7" s="450" t="s">
        <v>1209</v>
      </c>
      <c r="E7" s="450" t="s">
        <v>1210</v>
      </c>
      <c r="F7" s="450" t="s">
        <v>1211</v>
      </c>
      <c r="G7" s="450" t="s">
        <v>1212</v>
      </c>
      <c r="H7" s="450" t="s">
        <v>1213</v>
      </c>
      <c r="I7" s="450" t="s">
        <v>1215</v>
      </c>
      <c r="J7" s="450" t="s">
        <v>1216</v>
      </c>
      <c r="K7" s="450" t="s">
        <v>1217</v>
      </c>
      <c r="L7" s="450" t="s">
        <v>1218</v>
      </c>
      <c r="M7" s="450" t="s">
        <v>1219</v>
      </c>
      <c r="N7" s="89" t="s">
        <v>1223</v>
      </c>
      <c r="O7" s="89" t="s">
        <v>1395</v>
      </c>
    </row>
    <row r="8" spans="2:17" x14ac:dyDescent="0.3">
      <c r="B8" s="18">
        <v>1</v>
      </c>
      <c r="C8" s="90" t="s">
        <v>1190</v>
      </c>
      <c r="D8" s="478">
        <v>2</v>
      </c>
      <c r="E8" s="478">
        <v>0</v>
      </c>
      <c r="F8" s="478">
        <v>0</v>
      </c>
      <c r="G8" s="478">
        <v>0</v>
      </c>
      <c r="H8" s="478">
        <v>0</v>
      </c>
      <c r="I8" s="478">
        <v>0</v>
      </c>
      <c r="J8" s="478">
        <v>0</v>
      </c>
      <c r="K8" s="478">
        <v>0</v>
      </c>
      <c r="L8" s="478">
        <v>0</v>
      </c>
      <c r="M8" s="478">
        <v>0</v>
      </c>
      <c r="N8" s="478">
        <v>0</v>
      </c>
      <c r="O8" s="478">
        <v>2</v>
      </c>
    </row>
    <row r="9" spans="2:17" x14ac:dyDescent="0.3">
      <c r="B9" s="21">
        <v>2</v>
      </c>
      <c r="C9" s="91" t="s">
        <v>1191</v>
      </c>
      <c r="D9" s="479">
        <v>0</v>
      </c>
      <c r="E9" s="479">
        <v>0</v>
      </c>
      <c r="F9" s="479">
        <v>0</v>
      </c>
      <c r="G9" s="479">
        <v>0</v>
      </c>
      <c r="H9" s="479">
        <v>0</v>
      </c>
      <c r="I9" s="479">
        <v>0</v>
      </c>
      <c r="J9" s="479">
        <v>0</v>
      </c>
      <c r="K9" s="479">
        <v>0</v>
      </c>
      <c r="L9" s="479">
        <v>0</v>
      </c>
      <c r="M9" s="479">
        <v>0</v>
      </c>
      <c r="N9" s="479">
        <v>0</v>
      </c>
      <c r="O9" s="479">
        <v>0</v>
      </c>
    </row>
    <row r="10" spans="2:17" x14ac:dyDescent="0.3">
      <c r="B10" s="21">
        <v>3</v>
      </c>
      <c r="C10" s="91" t="s">
        <v>1192</v>
      </c>
      <c r="D10" s="479">
        <v>0</v>
      </c>
      <c r="E10" s="479">
        <v>0</v>
      </c>
      <c r="F10" s="479">
        <v>0</v>
      </c>
      <c r="G10" s="479">
        <v>0</v>
      </c>
      <c r="H10" s="479">
        <v>0</v>
      </c>
      <c r="I10" s="479">
        <v>0</v>
      </c>
      <c r="J10" s="479">
        <v>0</v>
      </c>
      <c r="K10" s="479">
        <v>0</v>
      </c>
      <c r="L10" s="479">
        <v>0</v>
      </c>
      <c r="M10" s="479">
        <v>0</v>
      </c>
      <c r="N10" s="479">
        <v>0</v>
      </c>
      <c r="O10" s="479">
        <v>0</v>
      </c>
    </row>
    <row r="11" spans="2:17" x14ac:dyDescent="0.3">
      <c r="B11" s="21">
        <v>4</v>
      </c>
      <c r="C11" s="91" t="s">
        <v>1193</v>
      </c>
      <c r="D11" s="479">
        <v>0</v>
      </c>
      <c r="E11" s="479">
        <v>0</v>
      </c>
      <c r="F11" s="479">
        <v>0</v>
      </c>
      <c r="G11" s="479">
        <v>0</v>
      </c>
      <c r="H11" s="479">
        <v>0</v>
      </c>
      <c r="I11" s="479">
        <v>0</v>
      </c>
      <c r="J11" s="479">
        <v>0</v>
      </c>
      <c r="K11" s="479">
        <v>0</v>
      </c>
      <c r="L11" s="479">
        <v>0</v>
      </c>
      <c r="M11" s="479">
        <v>0</v>
      </c>
      <c r="N11" s="479">
        <v>0</v>
      </c>
      <c r="O11" s="479">
        <v>0</v>
      </c>
    </row>
    <row r="12" spans="2:17" x14ac:dyDescent="0.3">
      <c r="B12" s="21">
        <v>5</v>
      </c>
      <c r="C12" s="91" t="s">
        <v>1194</v>
      </c>
      <c r="D12" s="479">
        <v>0</v>
      </c>
      <c r="E12" s="479">
        <v>0</v>
      </c>
      <c r="F12" s="479">
        <v>0</v>
      </c>
      <c r="G12" s="479">
        <v>0</v>
      </c>
      <c r="H12" s="479">
        <v>0</v>
      </c>
      <c r="I12" s="479">
        <v>0</v>
      </c>
      <c r="J12" s="479">
        <v>0</v>
      </c>
      <c r="K12" s="479">
        <v>0</v>
      </c>
      <c r="L12" s="479">
        <v>0</v>
      </c>
      <c r="M12" s="479">
        <v>0</v>
      </c>
      <c r="N12" s="479">
        <v>0</v>
      </c>
      <c r="O12" s="479">
        <v>0</v>
      </c>
    </row>
    <row r="13" spans="2:17" x14ac:dyDescent="0.3">
      <c r="B13" s="21">
        <v>6</v>
      </c>
      <c r="C13" s="91" t="s">
        <v>1195</v>
      </c>
      <c r="D13" s="479">
        <v>0</v>
      </c>
      <c r="E13" s="479">
        <v>0</v>
      </c>
      <c r="F13" s="479">
        <v>0</v>
      </c>
      <c r="G13" s="479">
        <v>0</v>
      </c>
      <c r="H13" s="479">
        <v>0</v>
      </c>
      <c r="I13" s="479">
        <v>0</v>
      </c>
      <c r="J13" s="479">
        <v>0</v>
      </c>
      <c r="K13" s="479">
        <v>0</v>
      </c>
      <c r="L13" s="479">
        <v>0</v>
      </c>
      <c r="M13" s="479">
        <v>0</v>
      </c>
      <c r="N13" s="479">
        <v>0</v>
      </c>
      <c r="O13" s="479">
        <v>0</v>
      </c>
      <c r="Q13" s="36"/>
    </row>
    <row r="14" spans="2:17" x14ac:dyDescent="0.3">
      <c r="B14" s="21">
        <v>7</v>
      </c>
      <c r="C14" s="91" t="s">
        <v>1196</v>
      </c>
      <c r="D14" s="479">
        <v>0</v>
      </c>
      <c r="E14" s="479">
        <v>0</v>
      </c>
      <c r="F14" s="479">
        <v>0</v>
      </c>
      <c r="G14" s="479">
        <v>0</v>
      </c>
      <c r="H14" s="479">
        <v>0</v>
      </c>
      <c r="I14" s="479">
        <v>0</v>
      </c>
      <c r="J14" s="479">
        <v>0</v>
      </c>
      <c r="K14" s="479">
        <v>0</v>
      </c>
      <c r="L14" s="479">
        <v>34</v>
      </c>
      <c r="M14" s="479">
        <v>0</v>
      </c>
      <c r="N14" s="479">
        <v>0</v>
      </c>
      <c r="O14" s="479">
        <v>34</v>
      </c>
    </row>
    <row r="15" spans="2:17" x14ac:dyDescent="0.3">
      <c r="B15" s="21">
        <v>8</v>
      </c>
      <c r="C15" s="91" t="s">
        <v>1197</v>
      </c>
      <c r="D15" s="479">
        <v>0</v>
      </c>
      <c r="E15" s="479">
        <v>0</v>
      </c>
      <c r="F15" s="479">
        <v>0</v>
      </c>
      <c r="G15" s="479">
        <v>0</v>
      </c>
      <c r="H15" s="479">
        <v>0</v>
      </c>
      <c r="I15" s="479">
        <v>0</v>
      </c>
      <c r="J15" s="479">
        <v>0</v>
      </c>
      <c r="K15" s="479">
        <v>0</v>
      </c>
      <c r="L15" s="479">
        <v>0</v>
      </c>
      <c r="M15" s="479">
        <v>0</v>
      </c>
      <c r="N15" s="479">
        <v>0</v>
      </c>
      <c r="O15" s="479">
        <v>0</v>
      </c>
    </row>
    <row r="16" spans="2:17" x14ac:dyDescent="0.3">
      <c r="B16" s="21">
        <v>9</v>
      </c>
      <c r="C16" s="91" t="s">
        <v>1202</v>
      </c>
      <c r="D16" s="479">
        <v>0</v>
      </c>
      <c r="E16" s="479">
        <v>0</v>
      </c>
      <c r="F16" s="479">
        <v>0</v>
      </c>
      <c r="G16" s="479">
        <v>0</v>
      </c>
      <c r="H16" s="479">
        <v>0</v>
      </c>
      <c r="I16" s="479">
        <v>0</v>
      </c>
      <c r="J16" s="479">
        <v>0</v>
      </c>
      <c r="K16" s="479">
        <v>0</v>
      </c>
      <c r="L16" s="479">
        <v>0</v>
      </c>
      <c r="M16" s="479">
        <v>0</v>
      </c>
      <c r="N16" s="479">
        <v>0</v>
      </c>
      <c r="O16" s="479">
        <v>0</v>
      </c>
    </row>
    <row r="17" spans="2:15" x14ac:dyDescent="0.3">
      <c r="B17" s="24">
        <v>10</v>
      </c>
      <c r="C17" s="439" t="s">
        <v>1396</v>
      </c>
      <c r="D17" s="481">
        <v>0</v>
      </c>
      <c r="E17" s="481">
        <v>0</v>
      </c>
      <c r="F17" s="481">
        <v>0</v>
      </c>
      <c r="G17" s="481">
        <v>0</v>
      </c>
      <c r="H17" s="481">
        <v>0</v>
      </c>
      <c r="I17" s="481">
        <v>0</v>
      </c>
      <c r="J17" s="481">
        <v>0</v>
      </c>
      <c r="K17" s="481">
        <v>0</v>
      </c>
      <c r="L17" s="481">
        <v>0</v>
      </c>
      <c r="M17" s="481">
        <v>0</v>
      </c>
      <c r="N17" s="481">
        <v>0</v>
      </c>
      <c r="O17" s="481">
        <v>0</v>
      </c>
    </row>
    <row r="18" spans="2:15" x14ac:dyDescent="0.3">
      <c r="B18" s="17">
        <v>11</v>
      </c>
      <c r="C18" s="59" t="s">
        <v>1395</v>
      </c>
      <c r="D18" s="476">
        <v>2</v>
      </c>
      <c r="E18" s="476">
        <v>0</v>
      </c>
      <c r="F18" s="476">
        <v>0</v>
      </c>
      <c r="G18" s="476">
        <v>0</v>
      </c>
      <c r="H18" s="476">
        <v>0</v>
      </c>
      <c r="I18" s="476">
        <v>0</v>
      </c>
      <c r="J18" s="476">
        <v>0</v>
      </c>
      <c r="K18" s="476">
        <v>0</v>
      </c>
      <c r="L18" s="476">
        <v>34</v>
      </c>
      <c r="M18" s="476">
        <v>0</v>
      </c>
      <c r="N18" s="476">
        <v>0</v>
      </c>
      <c r="O18" s="476">
        <v>36</v>
      </c>
    </row>
  </sheetData>
  <mergeCells count="2">
    <mergeCell ref="C5:C7"/>
    <mergeCell ref="D5:N5"/>
  </mergeCells>
  <hyperlinks>
    <hyperlink ref="G2" location="_INDEX" display="Index" xr:uid="{098D4DB2-19B6-401D-B3B3-EE29E7B58A68}"/>
  </hyperlinks>
  <pageMargins left="0.70866141732283472" right="0.70866141732283472" top="0.74803149606299213" bottom="0.74803149606299213" header="0.31496062992125984" footer="0.31496062992125984"/>
  <pageSetup paperSize="9" scale="52"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0">
    <tabColor theme="5"/>
    <pageSetUpPr fitToPage="1"/>
  </sheetPr>
  <dimension ref="B2:L52"/>
  <sheetViews>
    <sheetView showGridLines="0" zoomScaleNormal="100" zoomScalePageLayoutView="50" workbookViewId="0">
      <selection activeCell="K2" sqref="K2"/>
    </sheetView>
  </sheetViews>
  <sheetFormatPr baseColWidth="10" defaultColWidth="9" defaultRowHeight="16.5" x14ac:dyDescent="0.3"/>
  <cols>
    <col min="1" max="1" width="5" style="4" customWidth="1"/>
    <col min="2" max="2" width="9" style="4"/>
    <col min="3" max="3" width="24.25" style="4" customWidth="1"/>
    <col min="4" max="4" width="30.375" style="4" customWidth="1"/>
    <col min="5" max="8" width="18.625" style="4" customWidth="1"/>
    <col min="9" max="9" width="21.25" style="4" customWidth="1"/>
    <col min="10" max="11" width="18.625" style="4" customWidth="1"/>
    <col min="12" max="16384" width="9" style="4"/>
  </cols>
  <sheetData>
    <row r="2" spans="2:12" x14ac:dyDescent="0.3">
      <c r="B2" s="59" t="s">
        <v>1397</v>
      </c>
      <c r="K2" s="1028" t="s">
        <v>180</v>
      </c>
    </row>
    <row r="3" spans="2:12" x14ac:dyDescent="0.3">
      <c r="B3" s="1" t="str">
        <f>Stichtag &amp; Einheit_Mio</f>
        <v>31.12.2024 - in Mio. €</v>
      </c>
      <c r="C3" s="5"/>
    </row>
    <row r="4" spans="2:12" x14ac:dyDescent="0.3">
      <c r="C4" s="385"/>
      <c r="D4" s="87"/>
      <c r="E4" s="484"/>
      <c r="F4" s="87"/>
      <c r="G4" s="87"/>
      <c r="H4" s="87"/>
      <c r="I4" s="87"/>
      <c r="J4" s="87"/>
      <c r="K4" s="87"/>
      <c r="L4" s="452"/>
    </row>
    <row r="5" spans="2:12" x14ac:dyDescent="0.3">
      <c r="B5" s="4" t="s">
        <v>1398</v>
      </c>
      <c r="C5" s="385"/>
      <c r="D5" s="87"/>
      <c r="E5" s="16" t="s">
        <v>183</v>
      </c>
      <c r="F5" s="16" t="s">
        <v>184</v>
      </c>
      <c r="G5" s="16" t="s">
        <v>185</v>
      </c>
      <c r="H5" s="16" t="s">
        <v>221</v>
      </c>
      <c r="I5" s="16" t="s">
        <v>222</v>
      </c>
      <c r="J5" s="16" t="s">
        <v>284</v>
      </c>
      <c r="K5" s="16" t="s">
        <v>285</v>
      </c>
    </row>
    <row r="6" spans="2:12" ht="87" customHeight="1" x14ac:dyDescent="0.3">
      <c r="C6" s="385"/>
      <c r="D6" s="87" t="s">
        <v>1399</v>
      </c>
      <c r="E6" s="130" t="s">
        <v>1400</v>
      </c>
      <c r="F6" s="87" t="s">
        <v>1401</v>
      </c>
      <c r="G6" s="87" t="s">
        <v>1402</v>
      </c>
      <c r="H6" s="87" t="s">
        <v>1403</v>
      </c>
      <c r="I6" s="87" t="s">
        <v>1404</v>
      </c>
      <c r="J6" s="89" t="s">
        <v>1372</v>
      </c>
      <c r="K6" s="87" t="s">
        <v>1405</v>
      </c>
    </row>
    <row r="7" spans="2:12" x14ac:dyDescent="0.3">
      <c r="B7" s="132">
        <v>1</v>
      </c>
      <c r="C7" s="1341" t="s">
        <v>1406</v>
      </c>
      <c r="D7" s="443" t="s">
        <v>1407</v>
      </c>
      <c r="E7" s="234">
        <v>0</v>
      </c>
      <c r="F7" s="488">
        <v>8.3600000000000005E-4</v>
      </c>
      <c r="G7" s="489">
        <v>15</v>
      </c>
      <c r="H7" s="488">
        <v>0.296657</v>
      </c>
      <c r="I7" s="490">
        <v>3</v>
      </c>
      <c r="J7" s="234">
        <v>0</v>
      </c>
      <c r="K7" s="488">
        <v>0.11136417467978774</v>
      </c>
    </row>
    <row r="8" spans="2:12" x14ac:dyDescent="0.3">
      <c r="B8" s="494">
        <v>2</v>
      </c>
      <c r="C8" s="1252"/>
      <c r="D8" s="444" t="s">
        <v>1408</v>
      </c>
      <c r="E8" s="236">
        <v>0</v>
      </c>
      <c r="F8" s="492">
        <v>2.0539999999999998E-3</v>
      </c>
      <c r="G8" s="236">
        <v>7</v>
      </c>
      <c r="H8" s="236">
        <v>0</v>
      </c>
      <c r="I8" s="236">
        <v>3</v>
      </c>
      <c r="J8" s="236">
        <v>0</v>
      </c>
      <c r="K8" s="236">
        <v>0</v>
      </c>
    </row>
    <row r="9" spans="2:12" x14ac:dyDescent="0.3">
      <c r="B9" s="494">
        <v>3</v>
      </c>
      <c r="C9" s="1252"/>
      <c r="D9" s="444" t="s">
        <v>1409</v>
      </c>
      <c r="E9" s="236">
        <v>0</v>
      </c>
      <c r="F9" s="492">
        <v>3.7399999999999998E-3</v>
      </c>
      <c r="G9" s="236">
        <v>9</v>
      </c>
      <c r="H9" s="236">
        <v>0</v>
      </c>
      <c r="I9" s="236">
        <v>3</v>
      </c>
      <c r="J9" s="236">
        <v>0</v>
      </c>
      <c r="K9" s="236">
        <v>0</v>
      </c>
    </row>
    <row r="10" spans="2:12" x14ac:dyDescent="0.3">
      <c r="B10" s="494">
        <v>4</v>
      </c>
      <c r="C10" s="1252"/>
      <c r="D10" s="444" t="s">
        <v>1410</v>
      </c>
      <c r="E10" s="236">
        <v>0</v>
      </c>
      <c r="F10" s="492">
        <v>6.3590000000000001E-3</v>
      </c>
      <c r="G10" s="236">
        <v>11</v>
      </c>
      <c r="H10" s="492">
        <v>0.46303499999999997</v>
      </c>
      <c r="I10" s="238">
        <v>3</v>
      </c>
      <c r="J10" s="236">
        <v>0</v>
      </c>
      <c r="K10" s="492">
        <v>0.55201220353059477</v>
      </c>
    </row>
    <row r="11" spans="2:12" x14ac:dyDescent="0.3">
      <c r="B11" s="494">
        <v>5</v>
      </c>
      <c r="C11" s="1252"/>
      <c r="D11" s="444" t="s">
        <v>1411</v>
      </c>
      <c r="E11" s="236">
        <v>0</v>
      </c>
      <c r="F11" s="492">
        <v>1.4407E-2</v>
      </c>
      <c r="G11" s="236">
        <v>8</v>
      </c>
      <c r="H11" s="492">
        <v>0.36561199999999999</v>
      </c>
      <c r="I11" s="238">
        <v>3</v>
      </c>
      <c r="J11" s="236">
        <v>0</v>
      </c>
      <c r="K11" s="492">
        <v>0.52722420721396812</v>
      </c>
    </row>
    <row r="12" spans="2:12" x14ac:dyDescent="0.3">
      <c r="B12" s="494">
        <v>6</v>
      </c>
      <c r="C12" s="1252"/>
      <c r="D12" s="444" t="s">
        <v>1412</v>
      </c>
      <c r="E12" s="236">
        <v>0</v>
      </c>
      <c r="F12" s="492">
        <v>3.9619000000000001E-2</v>
      </c>
      <c r="G12" s="236">
        <v>5</v>
      </c>
      <c r="H12" s="492">
        <v>0.202843</v>
      </c>
      <c r="I12" s="238">
        <v>3</v>
      </c>
      <c r="J12" s="236">
        <v>0</v>
      </c>
      <c r="K12" s="492">
        <v>0.37331774746299212</v>
      </c>
    </row>
    <row r="13" spans="2:12" x14ac:dyDescent="0.3">
      <c r="B13" s="494">
        <v>7</v>
      </c>
      <c r="C13" s="1252"/>
      <c r="D13" s="444" t="s">
        <v>1413</v>
      </c>
      <c r="E13" s="236">
        <v>0</v>
      </c>
      <c r="F13" s="236">
        <v>0</v>
      </c>
      <c r="G13" s="236">
        <v>0</v>
      </c>
      <c r="H13" s="236">
        <v>0</v>
      </c>
      <c r="I13" s="236">
        <v>0</v>
      </c>
      <c r="J13" s="236">
        <v>0</v>
      </c>
      <c r="K13" s="236">
        <v>0</v>
      </c>
    </row>
    <row r="14" spans="2:12" x14ac:dyDescent="0.3">
      <c r="B14" s="494">
        <v>8</v>
      </c>
      <c r="C14" s="1252"/>
      <c r="D14" s="444" t="s">
        <v>1262</v>
      </c>
      <c r="E14" s="236">
        <v>0</v>
      </c>
      <c r="F14" s="492">
        <v>1</v>
      </c>
      <c r="G14" s="236">
        <v>1</v>
      </c>
      <c r="H14" s="236">
        <v>0</v>
      </c>
      <c r="I14" s="253">
        <v>3</v>
      </c>
      <c r="J14" s="236">
        <v>0</v>
      </c>
      <c r="K14" s="236">
        <v>0</v>
      </c>
    </row>
    <row r="15" spans="2:12" s="5" customFormat="1" x14ac:dyDescent="0.3">
      <c r="B15" s="497">
        <v>9</v>
      </c>
      <c r="C15" s="1271"/>
      <c r="D15" s="493" t="s">
        <v>1414</v>
      </c>
      <c r="E15" s="495">
        <v>0</v>
      </c>
      <c r="F15" s="683">
        <v>1.3625999999999999E-2</v>
      </c>
      <c r="G15" s="684">
        <v>56</v>
      </c>
      <c r="H15" s="683">
        <v>0.36471199999999998</v>
      </c>
      <c r="I15" s="685">
        <v>3</v>
      </c>
      <c r="J15" s="495">
        <v>0</v>
      </c>
      <c r="K15" s="496">
        <v>0.37038895284328188</v>
      </c>
    </row>
    <row r="16" spans="2:12" x14ac:dyDescent="0.3">
      <c r="B16" s="65">
        <v>1</v>
      </c>
      <c r="C16" s="1341" t="s">
        <v>1415</v>
      </c>
      <c r="D16" s="443" t="s">
        <v>1407</v>
      </c>
      <c r="E16" s="236">
        <v>0</v>
      </c>
      <c r="F16" s="253">
        <v>0</v>
      </c>
      <c r="G16" s="489">
        <v>0</v>
      </c>
      <c r="H16" s="236">
        <v>0</v>
      </c>
      <c r="I16" s="236">
        <v>0</v>
      </c>
      <c r="J16" s="236">
        <v>0</v>
      </c>
      <c r="K16" s="236">
        <v>0</v>
      </c>
    </row>
    <row r="17" spans="2:11" x14ac:dyDescent="0.3">
      <c r="B17" s="494">
        <v>2</v>
      </c>
      <c r="C17" s="1252"/>
      <c r="D17" s="444" t="s">
        <v>1408</v>
      </c>
      <c r="E17" s="236">
        <v>0</v>
      </c>
      <c r="F17" s="236">
        <v>0</v>
      </c>
      <c r="G17" s="236">
        <v>0</v>
      </c>
      <c r="H17" s="236">
        <v>0</v>
      </c>
      <c r="I17" s="236">
        <v>0</v>
      </c>
      <c r="J17" s="236">
        <v>0</v>
      </c>
      <c r="K17" s="236">
        <v>0</v>
      </c>
    </row>
    <row r="18" spans="2:11" x14ac:dyDescent="0.3">
      <c r="B18" s="494">
        <v>3</v>
      </c>
      <c r="C18" s="1252"/>
      <c r="D18" s="444" t="s">
        <v>1409</v>
      </c>
      <c r="E18" s="236">
        <v>0</v>
      </c>
      <c r="F18" s="1118">
        <v>3.7499999999999999E-3</v>
      </c>
      <c r="G18" s="236">
        <v>1</v>
      </c>
      <c r="H18" s="492">
        <v>0.44475599999999998</v>
      </c>
      <c r="I18" s="236">
        <v>3</v>
      </c>
      <c r="J18" s="236">
        <v>0</v>
      </c>
      <c r="K18" s="492">
        <v>0.63687006088871612</v>
      </c>
    </row>
    <row r="19" spans="2:11" x14ac:dyDescent="0.3">
      <c r="B19" s="494">
        <v>4</v>
      </c>
      <c r="C19" s="1252"/>
      <c r="D19" s="444" t="s">
        <v>1410</v>
      </c>
      <c r="E19" s="236">
        <v>0</v>
      </c>
      <c r="F19" s="253">
        <v>0</v>
      </c>
      <c r="G19" s="236">
        <v>0</v>
      </c>
      <c r="H19" s="236">
        <v>0</v>
      </c>
      <c r="I19" s="236">
        <v>0</v>
      </c>
      <c r="J19" s="236">
        <v>0</v>
      </c>
      <c r="K19" s="236">
        <v>0</v>
      </c>
    </row>
    <row r="20" spans="2:11" x14ac:dyDescent="0.3">
      <c r="B20" s="494">
        <v>5</v>
      </c>
      <c r="C20" s="1252"/>
      <c r="D20" s="444" t="s">
        <v>1411</v>
      </c>
      <c r="E20" s="236">
        <v>0</v>
      </c>
      <c r="F20" s="253">
        <v>0</v>
      </c>
      <c r="G20" s="236">
        <v>0</v>
      </c>
      <c r="H20" s="236">
        <v>0</v>
      </c>
      <c r="I20" s="236">
        <v>0</v>
      </c>
      <c r="J20" s="236">
        <v>0</v>
      </c>
      <c r="K20" s="236">
        <v>0</v>
      </c>
    </row>
    <row r="21" spans="2:11" x14ac:dyDescent="0.3">
      <c r="B21" s="494">
        <v>6</v>
      </c>
      <c r="C21" s="1252"/>
      <c r="D21" s="444" t="s">
        <v>1412</v>
      </c>
      <c r="E21" s="236">
        <v>0</v>
      </c>
      <c r="F21" s="253">
        <v>0</v>
      </c>
      <c r="G21" s="236">
        <v>0</v>
      </c>
      <c r="H21" s="236">
        <v>0</v>
      </c>
      <c r="I21" s="236">
        <v>0</v>
      </c>
      <c r="J21" s="236">
        <v>0</v>
      </c>
      <c r="K21" s="236">
        <v>0</v>
      </c>
    </row>
    <row r="22" spans="2:11" x14ac:dyDescent="0.3">
      <c r="B22" s="494">
        <v>7</v>
      </c>
      <c r="C22" s="1252"/>
      <c r="D22" s="444" t="s">
        <v>1413</v>
      </c>
      <c r="E22" s="236">
        <v>0</v>
      </c>
      <c r="F22" s="253">
        <v>0</v>
      </c>
      <c r="G22" s="236">
        <v>0</v>
      </c>
      <c r="H22" s="236">
        <v>0</v>
      </c>
      <c r="I22" s="236">
        <v>0</v>
      </c>
      <c r="J22" s="236">
        <v>0</v>
      </c>
      <c r="K22" s="236">
        <v>0</v>
      </c>
    </row>
    <row r="23" spans="2:11" x14ac:dyDescent="0.3">
      <c r="B23" s="494">
        <v>8</v>
      </c>
      <c r="C23" s="1252"/>
      <c r="D23" s="444" t="s">
        <v>1262</v>
      </c>
      <c r="E23" s="236">
        <v>0</v>
      </c>
      <c r="F23" s="253">
        <v>0</v>
      </c>
      <c r="G23" s="253">
        <v>0</v>
      </c>
      <c r="H23" s="253">
        <v>0</v>
      </c>
      <c r="I23" s="253">
        <v>0</v>
      </c>
      <c r="J23" s="236">
        <v>0</v>
      </c>
      <c r="K23" s="236">
        <v>0</v>
      </c>
    </row>
    <row r="24" spans="2:11" s="5" customFormat="1" x14ac:dyDescent="0.3">
      <c r="B24" s="497">
        <v>9</v>
      </c>
      <c r="C24" s="1271"/>
      <c r="D24" s="493" t="s">
        <v>1414</v>
      </c>
      <c r="E24" s="495">
        <v>0</v>
      </c>
      <c r="F24" s="683">
        <v>3.7499999999999999E-3</v>
      </c>
      <c r="G24" s="684">
        <v>1</v>
      </c>
      <c r="H24" s="683">
        <v>0.44475599999999998</v>
      </c>
      <c r="I24" s="685">
        <v>3</v>
      </c>
      <c r="J24" s="495">
        <v>0</v>
      </c>
      <c r="K24" s="496">
        <v>0.63687006088871612</v>
      </c>
    </row>
    <row r="25" spans="2:11" x14ac:dyDescent="0.3">
      <c r="B25" s="132">
        <v>1</v>
      </c>
      <c r="C25" s="1341" t="s">
        <v>1416</v>
      </c>
      <c r="D25" s="443" t="s">
        <v>1407</v>
      </c>
      <c r="E25" s="487">
        <v>133</v>
      </c>
      <c r="F25" s="488">
        <v>5.4699999999999996E-4</v>
      </c>
      <c r="G25" s="489">
        <v>18</v>
      </c>
      <c r="H25" s="488">
        <v>0.45</v>
      </c>
      <c r="I25" s="490">
        <v>2</v>
      </c>
      <c r="J25" s="487">
        <v>37</v>
      </c>
      <c r="K25" s="488">
        <v>0.27813350129614178</v>
      </c>
    </row>
    <row r="26" spans="2:11" x14ac:dyDescent="0.3">
      <c r="B26" s="494">
        <v>2</v>
      </c>
      <c r="C26" s="1252"/>
      <c r="D26" s="444" t="s">
        <v>1408</v>
      </c>
      <c r="E26" s="236">
        <v>0</v>
      </c>
      <c r="F26" s="236">
        <v>0</v>
      </c>
      <c r="G26" s="236">
        <v>0</v>
      </c>
      <c r="H26" s="236">
        <v>0</v>
      </c>
      <c r="I26" s="236">
        <v>0</v>
      </c>
      <c r="J26" s="236">
        <v>0</v>
      </c>
      <c r="K26" s="236">
        <v>0</v>
      </c>
    </row>
    <row r="27" spans="2:11" x14ac:dyDescent="0.3">
      <c r="B27" s="494">
        <v>3</v>
      </c>
      <c r="C27" s="1252"/>
      <c r="D27" s="444" t="s">
        <v>1409</v>
      </c>
      <c r="E27" s="236">
        <v>0</v>
      </c>
      <c r="F27" s="236">
        <v>0</v>
      </c>
      <c r="G27" s="236">
        <v>0</v>
      </c>
      <c r="H27" s="236">
        <v>0</v>
      </c>
      <c r="I27" s="236">
        <v>0</v>
      </c>
      <c r="J27" s="236">
        <v>0</v>
      </c>
      <c r="K27" s="236">
        <v>0</v>
      </c>
    </row>
    <row r="28" spans="2:11" x14ac:dyDescent="0.3">
      <c r="B28" s="494">
        <v>4</v>
      </c>
      <c r="C28" s="1252"/>
      <c r="D28" s="444" t="s">
        <v>1410</v>
      </c>
      <c r="E28" s="236">
        <v>0</v>
      </c>
      <c r="F28" s="236">
        <v>0</v>
      </c>
      <c r="G28" s="236">
        <v>0</v>
      </c>
      <c r="H28" s="236">
        <v>0</v>
      </c>
      <c r="I28" s="236">
        <v>0</v>
      </c>
      <c r="J28" s="236">
        <v>0</v>
      </c>
      <c r="K28" s="236">
        <v>0</v>
      </c>
    </row>
    <row r="29" spans="2:11" x14ac:dyDescent="0.3">
      <c r="B29" s="494">
        <v>5</v>
      </c>
      <c r="C29" s="1252"/>
      <c r="D29" s="444" t="s">
        <v>1411</v>
      </c>
      <c r="E29" s="236">
        <v>0</v>
      </c>
      <c r="F29" s="236">
        <v>0</v>
      </c>
      <c r="G29" s="236">
        <v>0</v>
      </c>
      <c r="H29" s="236">
        <v>0</v>
      </c>
      <c r="I29" s="236">
        <v>0</v>
      </c>
      <c r="J29" s="236">
        <v>0</v>
      </c>
      <c r="K29" s="236">
        <v>0</v>
      </c>
    </row>
    <row r="30" spans="2:11" x14ac:dyDescent="0.3">
      <c r="B30" s="494">
        <v>6</v>
      </c>
      <c r="C30" s="1252"/>
      <c r="D30" s="444" t="s">
        <v>1412</v>
      </c>
      <c r="E30" s="236">
        <v>0</v>
      </c>
      <c r="F30" s="236">
        <v>0</v>
      </c>
      <c r="G30" s="236">
        <v>0</v>
      </c>
      <c r="H30" s="236">
        <v>0</v>
      </c>
      <c r="I30" s="236">
        <v>0</v>
      </c>
      <c r="J30" s="236">
        <v>0</v>
      </c>
      <c r="K30" s="236">
        <v>0</v>
      </c>
    </row>
    <row r="31" spans="2:11" x14ac:dyDescent="0.3">
      <c r="B31" s="494">
        <v>7</v>
      </c>
      <c r="C31" s="1252"/>
      <c r="D31" s="444" t="s">
        <v>1413</v>
      </c>
      <c r="E31" s="236">
        <v>0</v>
      </c>
      <c r="F31" s="236">
        <v>0</v>
      </c>
      <c r="G31" s="236">
        <v>0</v>
      </c>
      <c r="H31" s="236">
        <v>0</v>
      </c>
      <c r="I31" s="236">
        <v>0</v>
      </c>
      <c r="J31" s="236">
        <v>0</v>
      </c>
      <c r="K31" s="236">
        <v>0</v>
      </c>
    </row>
    <row r="32" spans="2:11" x14ac:dyDescent="0.3">
      <c r="B32" s="494">
        <v>8</v>
      </c>
      <c r="C32" s="1252"/>
      <c r="D32" s="444" t="s">
        <v>1262</v>
      </c>
      <c r="E32" s="236">
        <v>0</v>
      </c>
      <c r="F32" s="236">
        <v>0</v>
      </c>
      <c r="G32" s="236">
        <v>0</v>
      </c>
      <c r="H32" s="236">
        <v>0</v>
      </c>
      <c r="I32" s="253">
        <v>0</v>
      </c>
      <c r="J32" s="236">
        <v>0</v>
      </c>
      <c r="K32" s="236">
        <v>0</v>
      </c>
    </row>
    <row r="33" spans="2:11" x14ac:dyDescent="0.3">
      <c r="B33" s="497">
        <v>9</v>
      </c>
      <c r="C33" s="1271"/>
      <c r="D33" s="493" t="s">
        <v>1414</v>
      </c>
      <c r="E33" s="495">
        <v>133</v>
      </c>
      <c r="F33" s="683">
        <v>5.4699999999999996E-4</v>
      </c>
      <c r="G33" s="684">
        <v>18</v>
      </c>
      <c r="H33" s="683">
        <v>0.45</v>
      </c>
      <c r="I33" s="685">
        <v>2</v>
      </c>
      <c r="J33" s="495">
        <v>37</v>
      </c>
      <c r="K33" s="496">
        <v>0.27813350129614178</v>
      </c>
    </row>
    <row r="34" spans="2:11" x14ac:dyDescent="0.3">
      <c r="B34" s="132">
        <v>1</v>
      </c>
      <c r="C34" s="1341" t="s">
        <v>1417</v>
      </c>
      <c r="D34" s="443" t="s">
        <v>1407</v>
      </c>
      <c r="E34" s="487">
        <v>1</v>
      </c>
      <c r="F34" s="488">
        <v>8.5300000000000003E-4</v>
      </c>
      <c r="G34" s="489">
        <v>37</v>
      </c>
      <c r="H34" s="488">
        <v>0.41633300000000001</v>
      </c>
      <c r="I34" s="490">
        <v>3</v>
      </c>
      <c r="J34" s="236">
        <v>0</v>
      </c>
      <c r="K34" s="492">
        <v>0.16323941963987817</v>
      </c>
    </row>
    <row r="35" spans="2:11" x14ac:dyDescent="0.3">
      <c r="B35" s="494">
        <v>2</v>
      </c>
      <c r="C35" s="1252"/>
      <c r="D35" s="444" t="s">
        <v>1408</v>
      </c>
      <c r="E35" s="236">
        <v>1</v>
      </c>
      <c r="F35" s="492">
        <v>2.078E-3</v>
      </c>
      <c r="G35" s="236">
        <v>24</v>
      </c>
      <c r="H35" s="492">
        <v>0.43681999999999999</v>
      </c>
      <c r="I35" s="236">
        <v>3</v>
      </c>
      <c r="J35" s="236">
        <v>0</v>
      </c>
      <c r="K35" s="492">
        <v>0.30306644613661737</v>
      </c>
    </row>
    <row r="36" spans="2:11" x14ac:dyDescent="0.3">
      <c r="B36" s="494">
        <v>3</v>
      </c>
      <c r="C36" s="1252"/>
      <c r="D36" s="444" t="s">
        <v>1409</v>
      </c>
      <c r="E36" s="236">
        <v>0</v>
      </c>
      <c r="F36" s="492">
        <v>3.754E-3</v>
      </c>
      <c r="G36" s="236">
        <v>22</v>
      </c>
      <c r="H36" s="492">
        <v>0.43037500000000001</v>
      </c>
      <c r="I36" s="236">
        <v>3</v>
      </c>
      <c r="J36" s="236">
        <v>0</v>
      </c>
      <c r="K36" s="492">
        <v>0.3902586112050585</v>
      </c>
    </row>
    <row r="37" spans="2:11" x14ac:dyDescent="0.3">
      <c r="B37" s="494">
        <v>4</v>
      </c>
      <c r="C37" s="1252"/>
      <c r="D37" s="444" t="s">
        <v>1410</v>
      </c>
      <c r="E37" s="236">
        <v>0</v>
      </c>
      <c r="F37" s="492">
        <v>6.43E-3</v>
      </c>
      <c r="G37" s="236">
        <v>40</v>
      </c>
      <c r="H37" s="492">
        <v>0.42272100000000001</v>
      </c>
      <c r="I37" s="238">
        <v>3</v>
      </c>
      <c r="J37" s="236">
        <v>0</v>
      </c>
      <c r="K37" s="492">
        <v>0.49859008132004956</v>
      </c>
    </row>
    <row r="38" spans="2:11" x14ac:dyDescent="0.3">
      <c r="B38" s="494">
        <v>5</v>
      </c>
      <c r="C38" s="1252"/>
      <c r="D38" s="444" t="s">
        <v>1411</v>
      </c>
      <c r="E38" s="491">
        <v>2</v>
      </c>
      <c r="F38" s="492">
        <v>1.464E-2</v>
      </c>
      <c r="G38" s="236">
        <v>57</v>
      </c>
      <c r="H38" s="492">
        <v>0.43873800000000002</v>
      </c>
      <c r="I38" s="238">
        <v>3</v>
      </c>
      <c r="J38" s="491">
        <v>2</v>
      </c>
      <c r="K38" s="492">
        <v>0.73551055203891258</v>
      </c>
    </row>
    <row r="39" spans="2:11" x14ac:dyDescent="0.3">
      <c r="B39" s="494">
        <v>6</v>
      </c>
      <c r="C39" s="1252"/>
      <c r="D39" s="444" t="s">
        <v>1412</v>
      </c>
      <c r="E39" s="236">
        <v>0</v>
      </c>
      <c r="F39" s="492">
        <v>3.5104000000000003E-2</v>
      </c>
      <c r="G39" s="236">
        <v>8</v>
      </c>
      <c r="H39" s="492">
        <v>0.44870500000000002</v>
      </c>
      <c r="I39" s="236">
        <v>3</v>
      </c>
      <c r="J39" s="236">
        <v>0</v>
      </c>
      <c r="K39" s="492">
        <v>0.814434090428788</v>
      </c>
    </row>
    <row r="40" spans="2:11" x14ac:dyDescent="0.3">
      <c r="B40" s="494">
        <v>7</v>
      </c>
      <c r="C40" s="1252"/>
      <c r="D40" s="444" t="s">
        <v>1413</v>
      </c>
      <c r="E40" s="236">
        <v>0</v>
      </c>
      <c r="F40" s="492">
        <v>0.13932900000000001</v>
      </c>
      <c r="G40" s="236">
        <v>3</v>
      </c>
      <c r="H40" s="492">
        <v>0.45</v>
      </c>
      <c r="I40" s="238">
        <v>3</v>
      </c>
      <c r="J40" s="236">
        <v>0</v>
      </c>
      <c r="K40" s="492">
        <v>1.3716496971883785</v>
      </c>
    </row>
    <row r="41" spans="2:11" x14ac:dyDescent="0.3">
      <c r="B41" s="494">
        <v>8</v>
      </c>
      <c r="C41" s="1252"/>
      <c r="D41" s="444" t="s">
        <v>1262</v>
      </c>
      <c r="E41" s="236">
        <v>0</v>
      </c>
      <c r="F41" s="492">
        <v>1</v>
      </c>
      <c r="G41" s="236">
        <v>2</v>
      </c>
      <c r="H41" s="492">
        <v>0.45</v>
      </c>
      <c r="I41" s="236">
        <v>3</v>
      </c>
      <c r="J41" s="236">
        <v>0</v>
      </c>
      <c r="K41" s="236">
        <v>0</v>
      </c>
    </row>
    <row r="42" spans="2:11" x14ac:dyDescent="0.3">
      <c r="B42" s="497">
        <v>9</v>
      </c>
      <c r="C42" s="1271"/>
      <c r="D42" s="493" t="s">
        <v>1414</v>
      </c>
      <c r="E42" s="495">
        <v>5</v>
      </c>
      <c r="F42" s="683">
        <v>1.4534E-2</v>
      </c>
      <c r="G42" s="684">
        <v>193</v>
      </c>
      <c r="H42" s="683">
        <v>0.43473299999999998</v>
      </c>
      <c r="I42" s="685">
        <v>3</v>
      </c>
      <c r="J42" s="495">
        <v>3</v>
      </c>
      <c r="K42" s="496">
        <v>0.55685024459597054</v>
      </c>
    </row>
    <row r="43" spans="2:11" x14ac:dyDescent="0.3">
      <c r="B43" s="65">
        <v>1</v>
      </c>
      <c r="C43" s="1341" t="s">
        <v>1418</v>
      </c>
      <c r="D43" s="443" t="s">
        <v>1407</v>
      </c>
      <c r="E43" s="487">
        <v>7</v>
      </c>
      <c r="F43" s="488">
        <v>9.0300000000000005E-4</v>
      </c>
      <c r="G43" s="489">
        <v>28</v>
      </c>
      <c r="H43" s="488">
        <v>0.449353</v>
      </c>
      <c r="I43" s="490">
        <v>3</v>
      </c>
      <c r="J43" s="487">
        <v>2</v>
      </c>
      <c r="K43" s="488">
        <v>0.31669715672058468</v>
      </c>
    </row>
    <row r="44" spans="2:11" x14ac:dyDescent="0.3">
      <c r="B44" s="494">
        <v>2</v>
      </c>
      <c r="C44" s="1252"/>
      <c r="D44" s="444" t="s">
        <v>1408</v>
      </c>
      <c r="E44" s="236">
        <v>3</v>
      </c>
      <c r="F44" s="492">
        <v>1.8E-3</v>
      </c>
      <c r="G44" s="236">
        <v>8</v>
      </c>
      <c r="H44" s="492">
        <v>0.45</v>
      </c>
      <c r="I44" s="236">
        <v>3</v>
      </c>
      <c r="J44" s="236">
        <v>1</v>
      </c>
      <c r="K44" s="492">
        <v>0.43942852478253769</v>
      </c>
    </row>
    <row r="45" spans="2:11" x14ac:dyDescent="0.3">
      <c r="B45" s="494">
        <v>3</v>
      </c>
      <c r="C45" s="1252"/>
      <c r="D45" s="444" t="s">
        <v>1409</v>
      </c>
      <c r="E45" s="236">
        <v>7</v>
      </c>
      <c r="F45" s="492">
        <v>2.954E-3</v>
      </c>
      <c r="G45" s="236">
        <v>36</v>
      </c>
      <c r="H45" s="492">
        <v>0.449102</v>
      </c>
      <c r="I45" s="236">
        <v>3</v>
      </c>
      <c r="J45" s="236">
        <v>4</v>
      </c>
      <c r="K45" s="492">
        <v>0.5683276431133194</v>
      </c>
    </row>
    <row r="46" spans="2:11" x14ac:dyDescent="0.3">
      <c r="B46" s="494">
        <v>4</v>
      </c>
      <c r="C46" s="1252"/>
      <c r="D46" s="444" t="s">
        <v>1410</v>
      </c>
      <c r="E46" s="491">
        <v>4</v>
      </c>
      <c r="F46" s="492">
        <v>6.156E-3</v>
      </c>
      <c r="G46" s="236">
        <v>12</v>
      </c>
      <c r="H46" s="492">
        <v>0.44550000000000001</v>
      </c>
      <c r="I46" s="238">
        <v>3</v>
      </c>
      <c r="J46" s="491">
        <v>3</v>
      </c>
      <c r="K46" s="492">
        <v>0.79489450471760859</v>
      </c>
    </row>
    <row r="47" spans="2:11" x14ac:dyDescent="0.3">
      <c r="B47" s="494">
        <v>5</v>
      </c>
      <c r="C47" s="1252"/>
      <c r="D47" s="444" t="s">
        <v>1411</v>
      </c>
      <c r="E47" s="491">
        <v>2</v>
      </c>
      <c r="F47" s="492">
        <v>1.2279E-2</v>
      </c>
      <c r="G47" s="236">
        <v>11</v>
      </c>
      <c r="H47" s="492">
        <v>0.44925199999999998</v>
      </c>
      <c r="I47" s="238">
        <v>2</v>
      </c>
      <c r="J47" s="491">
        <v>2</v>
      </c>
      <c r="K47" s="492">
        <v>1.0330941199947732</v>
      </c>
    </row>
    <row r="48" spans="2:11" x14ac:dyDescent="0.3">
      <c r="B48" s="494">
        <v>6</v>
      </c>
      <c r="C48" s="1252"/>
      <c r="D48" s="444" t="s">
        <v>1412</v>
      </c>
      <c r="E48" s="236">
        <v>0</v>
      </c>
      <c r="F48" s="492">
        <v>3.814E-2</v>
      </c>
      <c r="G48" s="236">
        <v>2</v>
      </c>
      <c r="H48" s="492">
        <v>0.45</v>
      </c>
      <c r="I48" s="238">
        <v>3</v>
      </c>
      <c r="J48" s="236">
        <v>0</v>
      </c>
      <c r="K48" s="492">
        <v>1.4554575183917882</v>
      </c>
    </row>
    <row r="49" spans="2:11" x14ac:dyDescent="0.3">
      <c r="B49" s="494">
        <v>7</v>
      </c>
      <c r="C49" s="1252"/>
      <c r="D49" s="444" t="s">
        <v>1413</v>
      </c>
      <c r="E49" s="236">
        <v>0</v>
      </c>
      <c r="F49" s="236">
        <v>0</v>
      </c>
      <c r="G49" s="236">
        <v>0</v>
      </c>
      <c r="H49" s="236">
        <v>0</v>
      </c>
      <c r="I49" s="236">
        <v>0</v>
      </c>
      <c r="J49" s="236">
        <v>0</v>
      </c>
      <c r="K49" s="236">
        <v>0</v>
      </c>
    </row>
    <row r="50" spans="2:11" x14ac:dyDescent="0.3">
      <c r="B50" s="494">
        <v>8</v>
      </c>
      <c r="C50" s="1252"/>
      <c r="D50" s="444" t="s">
        <v>1262</v>
      </c>
      <c r="E50" s="236">
        <v>0</v>
      </c>
      <c r="F50" s="253">
        <v>0</v>
      </c>
      <c r="G50" s="253">
        <v>0</v>
      </c>
      <c r="H50" s="253">
        <v>0</v>
      </c>
      <c r="I50" s="253">
        <v>0</v>
      </c>
      <c r="J50" s="236">
        <v>0</v>
      </c>
      <c r="K50" s="236">
        <v>0</v>
      </c>
    </row>
    <row r="51" spans="2:11" x14ac:dyDescent="0.3">
      <c r="B51" s="497">
        <v>9</v>
      </c>
      <c r="C51" s="1271"/>
      <c r="D51" s="493" t="s">
        <v>1414</v>
      </c>
      <c r="E51" s="495">
        <v>24</v>
      </c>
      <c r="F51" s="683">
        <v>3.9430000000000003E-3</v>
      </c>
      <c r="G51" s="684">
        <v>97</v>
      </c>
      <c r="H51" s="683">
        <v>0.44872699999999999</v>
      </c>
      <c r="I51" s="685">
        <v>3</v>
      </c>
      <c r="J51" s="495">
        <v>13</v>
      </c>
      <c r="K51" s="496">
        <v>0.56592760224456551</v>
      </c>
    </row>
    <row r="52" spans="2:11" x14ac:dyDescent="0.3">
      <c r="B52" s="248">
        <v>10</v>
      </c>
      <c r="C52" s="1310" t="s">
        <v>1419</v>
      </c>
      <c r="D52" s="1310"/>
      <c r="E52" s="485">
        <v>162</v>
      </c>
      <c r="F52" s="390"/>
      <c r="G52" s="246">
        <v>365</v>
      </c>
      <c r="H52" s="390"/>
      <c r="I52" s="384"/>
      <c r="J52" s="485">
        <v>53</v>
      </c>
      <c r="K52" s="486"/>
    </row>
  </sheetData>
  <mergeCells count="6">
    <mergeCell ref="C52:D52"/>
    <mergeCell ref="C7:C15"/>
    <mergeCell ref="C16:C24"/>
    <mergeCell ref="C25:C33"/>
    <mergeCell ref="C34:C42"/>
    <mergeCell ref="C43:C51"/>
  </mergeCells>
  <hyperlinks>
    <hyperlink ref="K2" location="_INDEX" display="Index" xr:uid="{9BA9EB63-2662-4CEE-9214-F33E30362D0B}"/>
  </hyperlinks>
  <pageMargins left="0.70866141732283472" right="0.70866141732283472" top="0.74803149606299213" bottom="0.74803149606299213" header="0.31496062992125984" footer="0.31496062992125984"/>
  <pageSetup paperSize="9" scale="4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tabColor theme="5"/>
    <pageSetUpPr fitToPage="1"/>
  </sheetPr>
  <dimension ref="B2:N30"/>
  <sheetViews>
    <sheetView showGridLines="0" zoomScaleNormal="100" zoomScalePageLayoutView="90" workbookViewId="0">
      <selection activeCell="E12" sqref="E12"/>
    </sheetView>
  </sheetViews>
  <sheetFormatPr baseColWidth="10" defaultColWidth="9" defaultRowHeight="16.5" x14ac:dyDescent="0.3"/>
  <cols>
    <col min="1" max="1" width="5" style="4" customWidth="1"/>
    <col min="2" max="2" width="6.25" style="4" customWidth="1"/>
    <col min="3" max="3" width="23.75" style="4" customWidth="1"/>
    <col min="4" max="11" width="15.625" style="4" customWidth="1"/>
    <col min="12" max="16384" width="9" style="4"/>
  </cols>
  <sheetData>
    <row r="2" spans="2:11" x14ac:dyDescent="0.3">
      <c r="B2" s="185" t="s">
        <v>1420</v>
      </c>
      <c r="K2" s="1028" t="s">
        <v>180</v>
      </c>
    </row>
    <row r="3" spans="2:11" x14ac:dyDescent="0.3">
      <c r="B3" s="1" t="str">
        <f>Stichtag &amp; Einheit_Mio</f>
        <v>31.12.2024 - in Mio. €</v>
      </c>
      <c r="C3" s="5"/>
    </row>
    <row r="5" spans="2:11" x14ac:dyDescent="0.3">
      <c r="C5" s="128"/>
      <c r="D5" s="16" t="s">
        <v>183</v>
      </c>
      <c r="E5" s="16" t="s">
        <v>184</v>
      </c>
      <c r="F5" s="16" t="s">
        <v>185</v>
      </c>
      <c r="G5" s="16" t="s">
        <v>221</v>
      </c>
      <c r="H5" s="16" t="s">
        <v>222</v>
      </c>
      <c r="I5" s="16" t="s">
        <v>284</v>
      </c>
      <c r="J5" s="16" t="s">
        <v>285</v>
      </c>
      <c r="K5" s="16" t="s">
        <v>1043</v>
      </c>
    </row>
    <row r="6" spans="2:11" ht="15" customHeight="1" x14ac:dyDescent="0.3">
      <c r="C6" s="128"/>
      <c r="D6" s="1270" t="s">
        <v>1421</v>
      </c>
      <c r="E6" s="1270"/>
      <c r="F6" s="1270"/>
      <c r="G6" s="1273"/>
      <c r="H6" s="1270" t="s">
        <v>1422</v>
      </c>
      <c r="I6" s="1270"/>
      <c r="J6" s="1270"/>
      <c r="K6" s="1270"/>
    </row>
    <row r="7" spans="2:11" ht="40.5" customHeight="1" x14ac:dyDescent="0.3">
      <c r="B7" s="99"/>
      <c r="C7" s="1342" t="s">
        <v>1423</v>
      </c>
      <c r="D7" s="1344" t="s">
        <v>1424</v>
      </c>
      <c r="E7" s="1345"/>
      <c r="F7" s="1345" t="s">
        <v>1425</v>
      </c>
      <c r="G7" s="1345"/>
      <c r="H7" s="1345" t="s">
        <v>1424</v>
      </c>
      <c r="I7" s="1345"/>
      <c r="J7" s="1345" t="s">
        <v>1425</v>
      </c>
      <c r="K7" s="1346"/>
    </row>
    <row r="8" spans="2:11" x14ac:dyDescent="0.3">
      <c r="B8" s="500"/>
      <c r="C8" s="1343"/>
      <c r="D8" s="89" t="s">
        <v>1426</v>
      </c>
      <c r="E8" s="89" t="s">
        <v>1427</v>
      </c>
      <c r="F8" s="89" t="s">
        <v>1426</v>
      </c>
      <c r="G8" s="89" t="s">
        <v>1427</v>
      </c>
      <c r="H8" s="130" t="s">
        <v>1426</v>
      </c>
      <c r="I8" s="130" t="s">
        <v>1427</v>
      </c>
      <c r="J8" s="130" t="s">
        <v>1426</v>
      </c>
      <c r="K8" s="130" t="s">
        <v>1427</v>
      </c>
    </row>
    <row r="9" spans="2:11" x14ac:dyDescent="0.3">
      <c r="B9" s="132">
        <v>1</v>
      </c>
      <c r="C9" s="477" t="s">
        <v>1428</v>
      </c>
      <c r="D9" s="502">
        <v>57</v>
      </c>
      <c r="E9" s="502">
        <v>44</v>
      </c>
      <c r="F9" s="502">
        <v>330</v>
      </c>
      <c r="G9" s="502">
        <v>12</v>
      </c>
      <c r="H9" s="502">
        <v>0</v>
      </c>
      <c r="I9" s="502">
        <v>0</v>
      </c>
      <c r="J9" s="503">
        <v>0</v>
      </c>
      <c r="K9" s="502">
        <v>3</v>
      </c>
    </row>
    <row r="10" spans="2:11" ht="21.75" customHeight="1" x14ac:dyDescent="0.3">
      <c r="B10" s="66">
        <v>2</v>
      </c>
      <c r="C10" s="50" t="s">
        <v>1429</v>
      </c>
      <c r="D10" s="503">
        <v>0</v>
      </c>
      <c r="E10" s="503">
        <v>0</v>
      </c>
      <c r="F10" s="503">
        <v>0</v>
      </c>
      <c r="G10" s="503">
        <v>0</v>
      </c>
      <c r="H10" s="503">
        <v>0</v>
      </c>
      <c r="I10" s="503">
        <v>0</v>
      </c>
      <c r="J10" s="503">
        <v>5</v>
      </c>
      <c r="K10" s="503">
        <v>0</v>
      </c>
    </row>
    <row r="11" spans="2:11" ht="21" customHeight="1" x14ac:dyDescent="0.3">
      <c r="B11" s="66">
        <v>3</v>
      </c>
      <c r="C11" s="50" t="s">
        <v>1430</v>
      </c>
      <c r="D11" s="503">
        <v>0</v>
      </c>
      <c r="E11" s="503">
        <v>0</v>
      </c>
      <c r="F11" s="503">
        <v>0</v>
      </c>
      <c r="G11" s="503">
        <v>0</v>
      </c>
      <c r="H11" s="503">
        <v>0</v>
      </c>
      <c r="I11" s="503">
        <v>0</v>
      </c>
      <c r="J11" s="503">
        <v>0</v>
      </c>
      <c r="K11" s="503">
        <v>80</v>
      </c>
    </row>
    <row r="12" spans="2:11" x14ac:dyDescent="0.3">
      <c r="B12" s="66">
        <v>4</v>
      </c>
      <c r="C12" s="50" t="s">
        <v>1431</v>
      </c>
      <c r="D12" s="503">
        <v>0</v>
      </c>
      <c r="E12" s="503">
        <v>0</v>
      </c>
      <c r="F12" s="503">
        <v>0</v>
      </c>
      <c r="G12" s="503">
        <v>0</v>
      </c>
      <c r="H12" s="503">
        <v>0</v>
      </c>
      <c r="I12" s="503">
        <v>0</v>
      </c>
      <c r="J12" s="503">
        <v>0</v>
      </c>
      <c r="K12" s="503">
        <v>396</v>
      </c>
    </row>
    <row r="13" spans="2:11" ht="33" x14ac:dyDescent="0.3">
      <c r="B13" s="66">
        <v>5</v>
      </c>
      <c r="C13" s="50" t="s">
        <v>1432</v>
      </c>
      <c r="D13" s="503">
        <v>0</v>
      </c>
      <c r="E13" s="503">
        <v>0</v>
      </c>
      <c r="F13" s="503">
        <v>0</v>
      </c>
      <c r="G13" s="503">
        <v>0</v>
      </c>
      <c r="H13" s="503">
        <v>0</v>
      </c>
      <c r="I13" s="503">
        <v>0</v>
      </c>
      <c r="J13" s="503">
        <v>0</v>
      </c>
      <c r="K13" s="503">
        <v>357</v>
      </c>
    </row>
    <row r="14" spans="2:11" x14ac:dyDescent="0.3">
      <c r="B14" s="66">
        <v>6</v>
      </c>
      <c r="C14" s="50" t="s">
        <v>1433</v>
      </c>
      <c r="D14" s="503">
        <v>0</v>
      </c>
      <c r="E14" s="503">
        <v>0</v>
      </c>
      <c r="F14" s="503">
        <v>0</v>
      </c>
      <c r="G14" s="503">
        <v>0</v>
      </c>
      <c r="H14" s="503">
        <v>0</v>
      </c>
      <c r="I14" s="503">
        <v>0</v>
      </c>
      <c r="J14" s="503">
        <v>23</v>
      </c>
      <c r="K14" s="503">
        <v>973</v>
      </c>
    </row>
    <row r="15" spans="2:11" x14ac:dyDescent="0.3">
      <c r="B15" s="66">
        <v>7</v>
      </c>
      <c r="C15" s="50" t="s">
        <v>1434</v>
      </c>
      <c r="D15" s="503">
        <v>0</v>
      </c>
      <c r="E15" s="503">
        <v>0</v>
      </c>
      <c r="F15" s="503">
        <v>0</v>
      </c>
      <c r="G15" s="503">
        <v>0</v>
      </c>
      <c r="H15" s="503">
        <v>0</v>
      </c>
      <c r="I15" s="503">
        <v>0</v>
      </c>
      <c r="J15" s="503">
        <v>0</v>
      </c>
      <c r="K15" s="503">
        <v>0</v>
      </c>
    </row>
    <row r="16" spans="2:11" x14ac:dyDescent="0.3">
      <c r="B16" s="438">
        <v>8</v>
      </c>
      <c r="C16" s="480" t="s">
        <v>1435</v>
      </c>
      <c r="D16" s="504">
        <v>0</v>
      </c>
      <c r="E16" s="504">
        <v>0</v>
      </c>
      <c r="F16" s="504">
        <v>0</v>
      </c>
      <c r="G16" s="504">
        <v>0</v>
      </c>
      <c r="H16" s="504">
        <v>0</v>
      </c>
      <c r="I16" s="504">
        <v>0</v>
      </c>
      <c r="J16" s="504">
        <v>0</v>
      </c>
      <c r="K16" s="504">
        <v>101</v>
      </c>
    </row>
    <row r="17" spans="2:14" x14ac:dyDescent="0.3">
      <c r="B17" s="248">
        <v>9</v>
      </c>
      <c r="C17" s="188" t="s">
        <v>724</v>
      </c>
      <c r="D17" s="498">
        <v>57</v>
      </c>
      <c r="E17" s="498">
        <v>44</v>
      </c>
      <c r="F17" s="498">
        <v>330</v>
      </c>
      <c r="G17" s="498">
        <v>12</v>
      </c>
      <c r="H17" s="498">
        <v>0</v>
      </c>
      <c r="I17" s="498">
        <v>0</v>
      </c>
      <c r="J17" s="498">
        <v>28</v>
      </c>
      <c r="K17" s="498">
        <v>1910</v>
      </c>
    </row>
    <row r="19" spans="2:14" x14ac:dyDescent="0.3">
      <c r="N19" s="36"/>
    </row>
    <row r="20" spans="2:14" x14ac:dyDescent="0.3">
      <c r="B20" s="499"/>
    </row>
    <row r="21" spans="2:14" x14ac:dyDescent="0.3">
      <c r="B21" s="499"/>
    </row>
    <row r="22" spans="2:14" x14ac:dyDescent="0.3">
      <c r="B22" s="499"/>
    </row>
    <row r="23" spans="2:14" x14ac:dyDescent="0.3">
      <c r="B23" s="499"/>
    </row>
    <row r="24" spans="2:14" x14ac:dyDescent="0.3">
      <c r="B24" s="499"/>
    </row>
    <row r="25" spans="2:14" x14ac:dyDescent="0.3">
      <c r="B25" s="499"/>
    </row>
    <row r="26" spans="2:14" x14ac:dyDescent="0.3">
      <c r="B26" s="499"/>
      <c r="C26" s="99"/>
      <c r="D26" s="99"/>
      <c r="E26" s="99"/>
      <c r="F26" s="99"/>
      <c r="G26" s="99"/>
      <c r="H26" s="99"/>
    </row>
    <row r="27" spans="2:14" x14ac:dyDescent="0.3">
      <c r="B27" s="499"/>
    </row>
    <row r="28" spans="2:14" x14ac:dyDescent="0.3">
      <c r="B28" s="499"/>
    </row>
    <row r="29" spans="2:14" x14ac:dyDescent="0.3">
      <c r="B29" s="499"/>
      <c r="C29" s="99"/>
      <c r="D29" s="99"/>
      <c r="E29" s="99"/>
      <c r="F29" s="99"/>
      <c r="G29" s="99"/>
      <c r="H29" s="99"/>
    </row>
    <row r="30" spans="2:14" x14ac:dyDescent="0.3">
      <c r="B30" s="499"/>
    </row>
  </sheetData>
  <mergeCells count="7">
    <mergeCell ref="D6:G6"/>
    <mergeCell ref="C7:C8"/>
    <mergeCell ref="D7:E7"/>
    <mergeCell ref="F7:G7"/>
    <mergeCell ref="J7:K7"/>
    <mergeCell ref="H7:I7"/>
    <mergeCell ref="H6:K6"/>
  </mergeCells>
  <hyperlinks>
    <hyperlink ref="K2" location="_INDEX" display="Index" xr:uid="{EA8473E3-38FC-4ED7-8BCD-1F7518F559D6}"/>
  </hyperlinks>
  <pageMargins left="0.70866141732283472" right="0.70866141732283472" top="0.74803149606299213" bottom="0.74803149606299213" header="0.31496062992125984" footer="0.31496062992125984"/>
  <pageSetup paperSize="9" scale="7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
    <tabColor theme="5"/>
    <pageSetUpPr fitToPage="1"/>
  </sheetPr>
  <dimension ref="B2:E26"/>
  <sheetViews>
    <sheetView showGridLines="0" zoomScaleNormal="100" zoomScalePageLayoutView="90" workbookViewId="0">
      <selection activeCell="E2" sqref="E2"/>
    </sheetView>
  </sheetViews>
  <sheetFormatPr baseColWidth="10" defaultColWidth="9" defaultRowHeight="16.5" x14ac:dyDescent="0.3"/>
  <cols>
    <col min="1" max="1" width="5" style="505" customWidth="1"/>
    <col min="2" max="2" width="9" style="505"/>
    <col min="3" max="3" width="86.625" style="505" customWidth="1"/>
    <col min="4" max="4" width="16.25" style="505" customWidth="1"/>
    <col min="5" max="5" width="15.625" style="505" customWidth="1"/>
    <col min="6" max="16384" width="9" style="505"/>
  </cols>
  <sheetData>
    <row r="2" spans="2:5" x14ac:dyDescent="0.3">
      <c r="B2" s="506" t="s">
        <v>1436</v>
      </c>
      <c r="E2" s="1028" t="s">
        <v>180</v>
      </c>
    </row>
    <row r="3" spans="2:5" x14ac:dyDescent="0.3">
      <c r="B3" s="1" t="str">
        <f>Stichtag &amp; Einheit_Mio</f>
        <v>31.12.2024 - in Mio. €</v>
      </c>
      <c r="C3" s="506"/>
    </row>
    <row r="4" spans="2:5" x14ac:dyDescent="0.3">
      <c r="B4" s="454"/>
      <c r="C4" s="507"/>
      <c r="D4" s="454"/>
      <c r="E4" s="454"/>
    </row>
    <row r="5" spans="2:5" x14ac:dyDescent="0.3">
      <c r="B5" s="454"/>
      <c r="C5" s="507"/>
      <c r="D5" s="462" t="s">
        <v>183</v>
      </c>
      <c r="E5" s="462" t="s">
        <v>184</v>
      </c>
    </row>
    <row r="6" spans="2:5" x14ac:dyDescent="0.3">
      <c r="B6" s="458"/>
      <c r="C6" s="508"/>
      <c r="D6" s="458" t="s">
        <v>1437</v>
      </c>
      <c r="E6" s="458" t="s">
        <v>1372</v>
      </c>
    </row>
    <row r="7" spans="2:5" x14ac:dyDescent="0.3">
      <c r="B7" s="509">
        <v>1</v>
      </c>
      <c r="C7" s="510" t="s">
        <v>1438</v>
      </c>
      <c r="D7" s="511">
        <v>0</v>
      </c>
      <c r="E7" s="512">
        <v>1.78103119</v>
      </c>
    </row>
    <row r="8" spans="2:5" ht="33" x14ac:dyDescent="0.3">
      <c r="B8" s="399">
        <v>2</v>
      </c>
      <c r="C8" s="196" t="s">
        <v>1439</v>
      </c>
      <c r="D8" s="512">
        <v>67.357363280000001</v>
      </c>
      <c r="E8" s="512">
        <v>1.34714727</v>
      </c>
    </row>
    <row r="9" spans="2:5" x14ac:dyDescent="0.3">
      <c r="B9" s="399">
        <v>3</v>
      </c>
      <c r="C9" s="513" t="s">
        <v>1440</v>
      </c>
      <c r="D9" s="512">
        <v>67.357363280000001</v>
      </c>
      <c r="E9" s="512">
        <v>1.34714727</v>
      </c>
    </row>
    <row r="10" spans="2:5" x14ac:dyDescent="0.3">
      <c r="B10" s="399">
        <v>4</v>
      </c>
      <c r="C10" s="513" t="s">
        <v>1441</v>
      </c>
      <c r="D10" s="512">
        <v>0</v>
      </c>
      <c r="E10" s="512">
        <v>0</v>
      </c>
    </row>
    <row r="11" spans="2:5" x14ac:dyDescent="0.3">
      <c r="B11" s="399">
        <v>5</v>
      </c>
      <c r="C11" s="513" t="s">
        <v>1442</v>
      </c>
      <c r="D11" s="512">
        <v>0</v>
      </c>
      <c r="E11" s="512">
        <v>0</v>
      </c>
    </row>
    <row r="12" spans="2:5" x14ac:dyDescent="0.3">
      <c r="B12" s="399">
        <v>6</v>
      </c>
      <c r="C12" s="513" t="s">
        <v>1443</v>
      </c>
      <c r="D12" s="512">
        <v>0</v>
      </c>
      <c r="E12" s="512">
        <v>0</v>
      </c>
    </row>
    <row r="13" spans="2:5" x14ac:dyDescent="0.3">
      <c r="B13" s="399">
        <v>7</v>
      </c>
      <c r="C13" s="196" t="s">
        <v>1444</v>
      </c>
      <c r="D13" s="512">
        <v>358.01503408999997</v>
      </c>
      <c r="E13" s="514">
        <v>0</v>
      </c>
    </row>
    <row r="14" spans="2:5" x14ac:dyDescent="0.3">
      <c r="B14" s="399">
        <v>8</v>
      </c>
      <c r="C14" s="196" t="s">
        <v>1445</v>
      </c>
      <c r="D14" s="512">
        <v>0</v>
      </c>
      <c r="E14" s="512">
        <v>0</v>
      </c>
    </row>
    <row r="15" spans="2:5" x14ac:dyDescent="0.3">
      <c r="B15" s="399">
        <v>9</v>
      </c>
      <c r="C15" s="196" t="s">
        <v>1446</v>
      </c>
      <c r="D15" s="512">
        <v>2.3044255599999999</v>
      </c>
      <c r="E15" s="512">
        <v>0.43388391999999998</v>
      </c>
    </row>
    <row r="16" spans="2:5" x14ac:dyDescent="0.3">
      <c r="B16" s="400">
        <v>10</v>
      </c>
      <c r="C16" s="515" t="s">
        <v>1447</v>
      </c>
      <c r="D16" s="1120">
        <v>0</v>
      </c>
      <c r="E16" s="1120">
        <v>0</v>
      </c>
    </row>
    <row r="17" spans="2:5" x14ac:dyDescent="0.3">
      <c r="B17" s="509">
        <v>11</v>
      </c>
      <c r="C17" s="516" t="s">
        <v>1448</v>
      </c>
      <c r="D17" s="1119">
        <v>0</v>
      </c>
      <c r="E17" s="1121">
        <v>0</v>
      </c>
    </row>
    <row r="18" spans="2:5" ht="33" x14ac:dyDescent="0.3">
      <c r="B18" s="399">
        <v>12</v>
      </c>
      <c r="C18" s="196" t="s">
        <v>1449</v>
      </c>
      <c r="D18" s="512">
        <v>0</v>
      </c>
      <c r="E18" s="512">
        <v>0</v>
      </c>
    </row>
    <row r="19" spans="2:5" x14ac:dyDescent="0.3">
      <c r="B19" s="399">
        <v>13</v>
      </c>
      <c r="C19" s="513" t="s">
        <v>1440</v>
      </c>
      <c r="D19" s="512">
        <v>0</v>
      </c>
      <c r="E19" s="512">
        <v>0</v>
      </c>
    </row>
    <row r="20" spans="2:5" x14ac:dyDescent="0.3">
      <c r="B20" s="399">
        <v>14</v>
      </c>
      <c r="C20" s="513" t="s">
        <v>1441</v>
      </c>
      <c r="D20" s="512">
        <v>0</v>
      </c>
      <c r="E20" s="512">
        <v>0</v>
      </c>
    </row>
    <row r="21" spans="2:5" x14ac:dyDescent="0.3">
      <c r="B21" s="399">
        <v>15</v>
      </c>
      <c r="C21" s="513" t="s">
        <v>1442</v>
      </c>
      <c r="D21" s="512">
        <v>0</v>
      </c>
      <c r="E21" s="512">
        <v>0</v>
      </c>
    </row>
    <row r="22" spans="2:5" x14ac:dyDescent="0.3">
      <c r="B22" s="399">
        <v>16</v>
      </c>
      <c r="C22" s="513" t="s">
        <v>1443</v>
      </c>
      <c r="D22" s="512">
        <v>0</v>
      </c>
      <c r="E22" s="512">
        <v>0</v>
      </c>
    </row>
    <row r="23" spans="2:5" x14ac:dyDescent="0.3">
      <c r="B23" s="399">
        <v>17</v>
      </c>
      <c r="C23" s="196" t="s">
        <v>1444</v>
      </c>
      <c r="D23" s="512">
        <v>0</v>
      </c>
      <c r="E23" s="514">
        <v>0</v>
      </c>
    </row>
    <row r="24" spans="2:5" x14ac:dyDescent="0.3">
      <c r="B24" s="399">
        <v>18</v>
      </c>
      <c r="C24" s="196" t="s">
        <v>1445</v>
      </c>
      <c r="D24" s="512">
        <v>0</v>
      </c>
      <c r="E24" s="512">
        <v>0</v>
      </c>
    </row>
    <row r="25" spans="2:5" x14ac:dyDescent="0.3">
      <c r="B25" s="399">
        <v>19</v>
      </c>
      <c r="C25" s="196" t="s">
        <v>1446</v>
      </c>
      <c r="D25" s="512">
        <v>0</v>
      </c>
      <c r="E25" s="512">
        <v>0</v>
      </c>
    </row>
    <row r="26" spans="2:5" x14ac:dyDescent="0.3">
      <c r="B26" s="517">
        <v>20</v>
      </c>
      <c r="C26" s="518" t="s">
        <v>1447</v>
      </c>
      <c r="D26" s="512">
        <v>0</v>
      </c>
      <c r="E26" s="512">
        <v>0</v>
      </c>
    </row>
  </sheetData>
  <hyperlinks>
    <hyperlink ref="E2" location="_INDEX" display="Index" xr:uid="{8348BD84-6F1F-4E97-B3A7-B6DB1C973D66}"/>
  </hyperlinks>
  <pageMargins left="0.70866141732283472" right="0.70866141732283472" top="0.74803149606299213" bottom="0.74803149606299213" header="0.31496062992125984" footer="0.31496062992125984"/>
  <pageSetup paperSize="9" scale="9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3">
    <tabColor theme="5"/>
    <pageSetUpPr fitToPage="1"/>
  </sheetPr>
  <dimension ref="B2:R21"/>
  <sheetViews>
    <sheetView showGridLines="0" zoomScaleNormal="100" workbookViewId="0">
      <selection activeCell="R2" sqref="R2"/>
    </sheetView>
  </sheetViews>
  <sheetFormatPr baseColWidth="10" defaultColWidth="9" defaultRowHeight="16.5" x14ac:dyDescent="0.3"/>
  <cols>
    <col min="1" max="1" width="5" style="4" customWidth="1"/>
    <col min="2" max="2" width="9" style="4"/>
    <col min="3" max="3" width="27" style="4" customWidth="1"/>
    <col min="4" max="18" width="12.625" style="4" customWidth="1"/>
    <col min="19" max="16384" width="9" style="4"/>
  </cols>
  <sheetData>
    <row r="2" spans="2:18" x14ac:dyDescent="0.3">
      <c r="B2" s="185" t="s">
        <v>1450</v>
      </c>
      <c r="D2" s="185"/>
      <c r="E2" s="185"/>
      <c r="F2" s="185"/>
      <c r="G2" s="185"/>
      <c r="H2" s="185"/>
      <c r="I2" s="185"/>
      <c r="J2" s="185"/>
      <c r="K2" s="185"/>
      <c r="L2" s="185"/>
      <c r="M2" s="185"/>
      <c r="N2" s="185"/>
      <c r="O2" s="185"/>
      <c r="P2" s="185"/>
      <c r="Q2" s="185"/>
      <c r="R2" s="1028" t="s">
        <v>180</v>
      </c>
    </row>
    <row r="3" spans="2:18" x14ac:dyDescent="0.3">
      <c r="B3" s="1" t="str">
        <f>Stichtag &amp; Einheit_Mio</f>
        <v>31.12.2024 - in Mio. €</v>
      </c>
    </row>
    <row r="5" spans="2:18" x14ac:dyDescent="0.3">
      <c r="B5" s="223"/>
      <c r="C5" s="223"/>
      <c r="D5" s="131" t="s">
        <v>183</v>
      </c>
      <c r="E5" s="131" t="s">
        <v>184</v>
      </c>
      <c r="F5" s="131" t="s">
        <v>185</v>
      </c>
      <c r="G5" s="131" t="s">
        <v>221</v>
      </c>
      <c r="H5" s="131" t="s">
        <v>222</v>
      </c>
      <c r="I5" s="131" t="s">
        <v>284</v>
      </c>
      <c r="J5" s="131" t="s">
        <v>285</v>
      </c>
      <c r="K5" s="131" t="s">
        <v>1043</v>
      </c>
      <c r="L5" s="131" t="s">
        <v>1044</v>
      </c>
      <c r="M5" s="131" t="s">
        <v>1045</v>
      </c>
      <c r="N5" s="131" t="s">
        <v>1046</v>
      </c>
      <c r="O5" s="131" t="s">
        <v>1047</v>
      </c>
      <c r="P5" s="131" t="s">
        <v>1048</v>
      </c>
      <c r="Q5" s="131" t="s">
        <v>1049</v>
      </c>
      <c r="R5" s="131" t="s">
        <v>1050</v>
      </c>
    </row>
    <row r="6" spans="2:18" x14ac:dyDescent="0.3">
      <c r="B6" s="223"/>
      <c r="C6" s="223"/>
      <c r="D6" s="1349" t="s">
        <v>1451</v>
      </c>
      <c r="E6" s="1350"/>
      <c r="F6" s="1350"/>
      <c r="G6" s="1350"/>
      <c r="H6" s="1350"/>
      <c r="I6" s="1350"/>
      <c r="J6" s="1350"/>
      <c r="K6" s="1350" t="s">
        <v>1452</v>
      </c>
      <c r="L6" s="1350"/>
      <c r="M6" s="1350"/>
      <c r="N6" s="1350"/>
      <c r="O6" s="1350" t="s">
        <v>1453</v>
      </c>
      <c r="P6" s="1350"/>
      <c r="Q6" s="1350"/>
      <c r="R6" s="1351"/>
    </row>
    <row r="7" spans="2:18" x14ac:dyDescent="0.3">
      <c r="B7" s="223"/>
      <c r="C7" s="223"/>
      <c r="D7" s="1352" t="s">
        <v>1454</v>
      </c>
      <c r="E7" s="1352"/>
      <c r="F7" s="1352"/>
      <c r="G7" s="1352"/>
      <c r="H7" s="1352" t="s">
        <v>1455</v>
      </c>
      <c r="I7" s="1352"/>
      <c r="J7" s="1348" t="s">
        <v>1456</v>
      </c>
      <c r="K7" s="1352" t="s">
        <v>1454</v>
      </c>
      <c r="L7" s="1352"/>
      <c r="M7" s="1328" t="s">
        <v>1455</v>
      </c>
      <c r="N7" s="1348" t="s">
        <v>1456</v>
      </c>
      <c r="O7" s="1352" t="s">
        <v>1454</v>
      </c>
      <c r="P7" s="1352"/>
      <c r="Q7" s="1328" t="s">
        <v>1455</v>
      </c>
      <c r="R7" s="1348" t="s">
        <v>1456</v>
      </c>
    </row>
    <row r="8" spans="2:18" x14ac:dyDescent="0.3">
      <c r="B8" s="223"/>
      <c r="C8" s="223"/>
      <c r="D8" s="1354" t="s">
        <v>1457</v>
      </c>
      <c r="E8" s="1354"/>
      <c r="F8" s="1354" t="s">
        <v>1458</v>
      </c>
      <c r="G8" s="1355"/>
      <c r="H8" s="1258"/>
      <c r="I8" s="1328" t="s">
        <v>1459</v>
      </c>
      <c r="J8" s="1258"/>
      <c r="K8" s="1258" t="s">
        <v>1457</v>
      </c>
      <c r="L8" s="1258" t="s">
        <v>1458</v>
      </c>
      <c r="M8" s="1328"/>
      <c r="N8" s="1258"/>
      <c r="O8" s="1258" t="s">
        <v>1457</v>
      </c>
      <c r="P8" s="1258" t="s">
        <v>1458</v>
      </c>
      <c r="Q8" s="1328"/>
      <c r="R8" s="1258"/>
    </row>
    <row r="9" spans="2:18" ht="53.25" customHeight="1" x14ac:dyDescent="0.3">
      <c r="B9" s="519"/>
      <c r="C9" s="519"/>
      <c r="D9" s="521"/>
      <c r="E9" s="521" t="s">
        <v>1460</v>
      </c>
      <c r="F9" s="521"/>
      <c r="G9" s="521" t="s">
        <v>1460</v>
      </c>
      <c r="H9" s="1347"/>
      <c r="I9" s="1353"/>
      <c r="J9" s="1347"/>
      <c r="K9" s="1347"/>
      <c r="L9" s="1347"/>
      <c r="M9" s="1353"/>
      <c r="N9" s="1347"/>
      <c r="O9" s="1347"/>
      <c r="P9" s="1347"/>
      <c r="Q9" s="1353"/>
      <c r="R9" s="1347"/>
    </row>
    <row r="10" spans="2:18" s="5" customFormat="1" x14ac:dyDescent="0.3">
      <c r="B10" s="535">
        <v>1</v>
      </c>
      <c r="C10" s="536" t="s">
        <v>1461</v>
      </c>
      <c r="D10" s="537">
        <v>0</v>
      </c>
      <c r="E10" s="537">
        <v>0</v>
      </c>
      <c r="F10" s="537">
        <v>0</v>
      </c>
      <c r="G10" s="537">
        <v>0</v>
      </c>
      <c r="H10" s="537">
        <v>1902</v>
      </c>
      <c r="I10" s="537">
        <v>1902</v>
      </c>
      <c r="J10" s="537">
        <v>1902</v>
      </c>
      <c r="K10" s="537">
        <v>0</v>
      </c>
      <c r="L10" s="537">
        <v>0</v>
      </c>
      <c r="M10" s="537">
        <v>0</v>
      </c>
      <c r="N10" s="537">
        <v>0</v>
      </c>
      <c r="O10" s="537">
        <v>0</v>
      </c>
      <c r="P10" s="538">
        <v>1488.68</v>
      </c>
      <c r="Q10" s="537">
        <v>0</v>
      </c>
      <c r="R10" s="538">
        <v>1488.68</v>
      </c>
    </row>
    <row r="11" spans="2:18" x14ac:dyDescent="0.3">
      <c r="B11" s="65">
        <v>2</v>
      </c>
      <c r="C11" s="529" t="s">
        <v>1462</v>
      </c>
      <c r="D11" s="530">
        <v>0</v>
      </c>
      <c r="E11" s="530">
        <v>0</v>
      </c>
      <c r="F11" s="530">
        <v>0</v>
      </c>
      <c r="G11" s="530">
        <v>0</v>
      </c>
      <c r="H11" s="530">
        <v>188</v>
      </c>
      <c r="I11" s="530">
        <v>188</v>
      </c>
      <c r="J11" s="530">
        <v>188</v>
      </c>
      <c r="K11" s="530">
        <v>0</v>
      </c>
      <c r="L11" s="530">
        <v>0</v>
      </c>
      <c r="M11" s="530">
        <v>0</v>
      </c>
      <c r="N11" s="530">
        <v>0</v>
      </c>
      <c r="O11" s="530">
        <v>0</v>
      </c>
      <c r="P11" s="530">
        <v>0</v>
      </c>
      <c r="Q11" s="530">
        <v>0</v>
      </c>
      <c r="R11" s="530">
        <v>0</v>
      </c>
    </row>
    <row r="12" spans="2:18" ht="33" x14ac:dyDescent="0.3">
      <c r="B12" s="66">
        <v>3</v>
      </c>
      <c r="C12" s="526" t="s">
        <v>1463</v>
      </c>
      <c r="D12" s="523">
        <v>0</v>
      </c>
      <c r="E12" s="523">
        <v>0</v>
      </c>
      <c r="F12" s="523">
        <v>0</v>
      </c>
      <c r="G12" s="523">
        <v>0</v>
      </c>
      <c r="H12" s="523">
        <v>0</v>
      </c>
      <c r="I12" s="523">
        <v>0</v>
      </c>
      <c r="J12" s="523">
        <v>0</v>
      </c>
      <c r="K12" s="523">
        <v>0</v>
      </c>
      <c r="L12" s="523">
        <v>0</v>
      </c>
      <c r="M12" s="523">
        <v>0</v>
      </c>
      <c r="N12" s="523">
        <v>0</v>
      </c>
      <c r="O12" s="523">
        <v>0</v>
      </c>
      <c r="P12" s="523">
        <v>0</v>
      </c>
      <c r="Q12" s="523">
        <v>0</v>
      </c>
      <c r="R12" s="523">
        <v>0</v>
      </c>
    </row>
    <row r="13" spans="2:18" x14ac:dyDescent="0.3">
      <c r="B13" s="66">
        <v>4</v>
      </c>
      <c r="C13" s="527" t="s">
        <v>1464</v>
      </c>
      <c r="D13" s="523">
        <v>0</v>
      </c>
      <c r="E13" s="523">
        <v>0</v>
      </c>
      <c r="F13" s="523">
        <v>0</v>
      </c>
      <c r="G13" s="523">
        <v>0</v>
      </c>
      <c r="H13" s="523">
        <v>0</v>
      </c>
      <c r="I13" s="523">
        <v>0</v>
      </c>
      <c r="J13" s="523">
        <v>0</v>
      </c>
      <c r="K13" s="523">
        <v>0</v>
      </c>
      <c r="L13" s="523">
        <v>0</v>
      </c>
      <c r="M13" s="523">
        <v>0</v>
      </c>
      <c r="N13" s="523">
        <v>0</v>
      </c>
      <c r="O13" s="523">
        <v>0</v>
      </c>
      <c r="P13" s="523">
        <v>0</v>
      </c>
      <c r="Q13" s="523">
        <v>0</v>
      </c>
      <c r="R13" s="523">
        <v>0</v>
      </c>
    </row>
    <row r="14" spans="2:18" ht="33" x14ac:dyDescent="0.3">
      <c r="B14" s="66">
        <v>5</v>
      </c>
      <c r="C14" s="526" t="s">
        <v>1465</v>
      </c>
      <c r="D14" s="523">
        <v>0</v>
      </c>
      <c r="E14" s="523">
        <v>0</v>
      </c>
      <c r="F14" s="523">
        <v>0</v>
      </c>
      <c r="G14" s="523">
        <v>0</v>
      </c>
      <c r="H14" s="523">
        <v>188</v>
      </c>
      <c r="I14" s="523">
        <v>188</v>
      </c>
      <c r="J14" s="523">
        <v>188</v>
      </c>
      <c r="K14" s="523">
        <v>0</v>
      </c>
      <c r="L14" s="523">
        <v>0</v>
      </c>
      <c r="M14" s="523">
        <v>0</v>
      </c>
      <c r="N14" s="523">
        <v>0</v>
      </c>
      <c r="O14" s="523">
        <v>0</v>
      </c>
      <c r="P14" s="523">
        <v>0</v>
      </c>
      <c r="Q14" s="523">
        <v>0</v>
      </c>
      <c r="R14" s="523">
        <v>0</v>
      </c>
    </row>
    <row r="15" spans="2:18" x14ac:dyDescent="0.3">
      <c r="B15" s="438">
        <v>6</v>
      </c>
      <c r="C15" s="532" t="s">
        <v>1466</v>
      </c>
      <c r="D15" s="533">
        <v>0</v>
      </c>
      <c r="E15" s="533">
        <v>0</v>
      </c>
      <c r="F15" s="533">
        <v>0</v>
      </c>
      <c r="G15" s="533">
        <v>0</v>
      </c>
      <c r="H15" s="533">
        <v>0</v>
      </c>
      <c r="I15" s="533">
        <v>0</v>
      </c>
      <c r="J15" s="533">
        <v>0</v>
      </c>
      <c r="K15" s="533">
        <v>0</v>
      </c>
      <c r="L15" s="533">
        <v>0</v>
      </c>
      <c r="M15" s="533">
        <v>0</v>
      </c>
      <c r="N15" s="533">
        <v>0</v>
      </c>
      <c r="O15" s="533">
        <v>0</v>
      </c>
      <c r="P15" s="533">
        <v>0</v>
      </c>
      <c r="Q15" s="533">
        <v>0</v>
      </c>
      <c r="R15" s="533">
        <v>0</v>
      </c>
    </row>
    <row r="16" spans="2:18" x14ac:dyDescent="0.3">
      <c r="B16" s="65">
        <v>7</v>
      </c>
      <c r="C16" s="529" t="s">
        <v>1467</v>
      </c>
      <c r="D16" s="530">
        <v>0</v>
      </c>
      <c r="E16" s="530">
        <v>0</v>
      </c>
      <c r="F16" s="530">
        <v>0</v>
      </c>
      <c r="G16" s="530">
        <v>0</v>
      </c>
      <c r="H16" s="530">
        <v>1714</v>
      </c>
      <c r="I16" s="530">
        <v>1714</v>
      </c>
      <c r="J16" s="530">
        <v>1714</v>
      </c>
      <c r="K16" s="530">
        <v>0</v>
      </c>
      <c r="L16" s="530">
        <v>0</v>
      </c>
      <c r="M16" s="530">
        <v>0</v>
      </c>
      <c r="N16" s="530">
        <v>0</v>
      </c>
      <c r="O16" s="530">
        <v>0</v>
      </c>
      <c r="P16" s="531">
        <v>1488.68</v>
      </c>
      <c r="Q16" s="530">
        <v>0</v>
      </c>
      <c r="R16" s="531">
        <v>1488.68</v>
      </c>
    </row>
    <row r="17" spans="2:18" x14ac:dyDescent="0.3">
      <c r="B17" s="66">
        <v>8</v>
      </c>
      <c r="C17" s="527" t="s">
        <v>1468</v>
      </c>
      <c r="D17" s="523">
        <v>0</v>
      </c>
      <c r="E17" s="523">
        <v>0</v>
      </c>
      <c r="F17" s="523">
        <v>0</v>
      </c>
      <c r="G17" s="523">
        <v>0</v>
      </c>
      <c r="H17" s="523">
        <v>1714</v>
      </c>
      <c r="I17" s="523">
        <v>1714</v>
      </c>
      <c r="J17" s="523">
        <v>1714</v>
      </c>
      <c r="K17" s="523">
        <v>0</v>
      </c>
      <c r="L17" s="523">
        <v>0</v>
      </c>
      <c r="M17" s="523">
        <v>0</v>
      </c>
      <c r="N17" s="523">
        <v>0</v>
      </c>
      <c r="O17" s="523">
        <v>0</v>
      </c>
      <c r="P17" s="524">
        <v>1488.68</v>
      </c>
      <c r="Q17" s="523">
        <v>0</v>
      </c>
      <c r="R17" s="524">
        <v>1488.68</v>
      </c>
    </row>
    <row r="18" spans="2:18" ht="33" x14ac:dyDescent="0.3">
      <c r="B18" s="66">
        <v>9</v>
      </c>
      <c r="C18" s="534" t="s">
        <v>1469</v>
      </c>
      <c r="D18" s="523">
        <v>0</v>
      </c>
      <c r="E18" s="523">
        <v>0</v>
      </c>
      <c r="F18" s="523">
        <v>0</v>
      </c>
      <c r="G18" s="523">
        <v>0</v>
      </c>
      <c r="H18" s="523">
        <v>0</v>
      </c>
      <c r="I18" s="523">
        <v>0</v>
      </c>
      <c r="J18" s="523">
        <v>0</v>
      </c>
      <c r="K18" s="523">
        <v>0</v>
      </c>
      <c r="L18" s="523">
        <v>0</v>
      </c>
      <c r="M18" s="523">
        <v>0</v>
      </c>
      <c r="N18" s="523">
        <v>0</v>
      </c>
      <c r="O18" s="523">
        <v>0</v>
      </c>
      <c r="P18" s="523">
        <v>0</v>
      </c>
      <c r="Q18" s="523">
        <v>0</v>
      </c>
      <c r="R18" s="523">
        <v>0</v>
      </c>
    </row>
    <row r="19" spans="2:18" x14ac:dyDescent="0.3">
      <c r="B19" s="66">
        <v>10</v>
      </c>
      <c r="C19" s="527" t="s">
        <v>1470</v>
      </c>
      <c r="D19" s="523">
        <v>0</v>
      </c>
      <c r="E19" s="523">
        <v>0</v>
      </c>
      <c r="F19" s="523">
        <v>0</v>
      </c>
      <c r="G19" s="523">
        <v>0</v>
      </c>
      <c r="H19" s="523">
        <v>0</v>
      </c>
      <c r="I19" s="523">
        <v>0</v>
      </c>
      <c r="J19" s="523">
        <v>0</v>
      </c>
      <c r="K19" s="523">
        <v>0</v>
      </c>
      <c r="L19" s="523">
        <v>0</v>
      </c>
      <c r="M19" s="523">
        <v>0</v>
      </c>
      <c r="N19" s="523">
        <v>0</v>
      </c>
      <c r="O19" s="523">
        <v>0</v>
      </c>
      <c r="P19" s="523">
        <v>0</v>
      </c>
      <c r="Q19" s="523">
        <v>0</v>
      </c>
      <c r="R19" s="523">
        <v>0</v>
      </c>
    </row>
    <row r="20" spans="2:18" x14ac:dyDescent="0.3">
      <c r="B20" s="66">
        <v>11</v>
      </c>
      <c r="C20" s="527" t="s">
        <v>1471</v>
      </c>
      <c r="D20" s="523">
        <v>0</v>
      </c>
      <c r="E20" s="523">
        <v>0</v>
      </c>
      <c r="F20" s="523">
        <v>0</v>
      </c>
      <c r="G20" s="523">
        <v>0</v>
      </c>
      <c r="H20" s="523">
        <v>0</v>
      </c>
      <c r="I20" s="523">
        <v>0</v>
      </c>
      <c r="J20" s="523">
        <v>0</v>
      </c>
      <c r="K20" s="523">
        <v>0</v>
      </c>
      <c r="L20" s="523">
        <v>0</v>
      </c>
      <c r="M20" s="523">
        <v>0</v>
      </c>
      <c r="N20" s="523">
        <v>0</v>
      </c>
      <c r="O20" s="523">
        <v>0</v>
      </c>
      <c r="P20" s="523">
        <v>0</v>
      </c>
      <c r="Q20" s="523">
        <v>0</v>
      </c>
      <c r="R20" s="523">
        <v>0</v>
      </c>
    </row>
    <row r="21" spans="2:18" x14ac:dyDescent="0.3">
      <c r="B21" s="113">
        <v>12</v>
      </c>
      <c r="C21" s="528" t="s">
        <v>1466</v>
      </c>
      <c r="D21" s="525">
        <v>0</v>
      </c>
      <c r="E21" s="525">
        <v>0</v>
      </c>
      <c r="F21" s="525">
        <v>0</v>
      </c>
      <c r="G21" s="525">
        <v>0</v>
      </c>
      <c r="H21" s="525">
        <v>0</v>
      </c>
      <c r="I21" s="525">
        <v>0</v>
      </c>
      <c r="J21" s="525">
        <v>0</v>
      </c>
      <c r="K21" s="525">
        <v>0</v>
      </c>
      <c r="L21" s="525">
        <v>0</v>
      </c>
      <c r="M21" s="525">
        <v>0</v>
      </c>
      <c r="N21" s="525">
        <v>0</v>
      </c>
      <c r="O21" s="525">
        <v>0</v>
      </c>
      <c r="P21" s="525">
        <v>0</v>
      </c>
      <c r="Q21" s="525">
        <v>0</v>
      </c>
      <c r="R21" s="525">
        <v>0</v>
      </c>
    </row>
  </sheetData>
  <mergeCells count="20">
    <mergeCell ref="D6:J6"/>
    <mergeCell ref="K6:N6"/>
    <mergeCell ref="O6:R6"/>
    <mergeCell ref="D7:G7"/>
    <mergeCell ref="H7:I7"/>
    <mergeCell ref="K7:L7"/>
    <mergeCell ref="M7:M9"/>
    <mergeCell ref="O7:P7"/>
    <mergeCell ref="Q7:Q9"/>
    <mergeCell ref="D8:E8"/>
    <mergeCell ref="F8:G8"/>
    <mergeCell ref="H8:H9"/>
    <mergeCell ref="I8:I9"/>
    <mergeCell ref="L8:L9"/>
    <mergeCell ref="O8:O9"/>
    <mergeCell ref="P8:P9"/>
    <mergeCell ref="K8:K9"/>
    <mergeCell ref="J7:J9"/>
    <mergeCell ref="N7:N9"/>
    <mergeCell ref="R7:R9"/>
  </mergeCells>
  <hyperlinks>
    <hyperlink ref="R2" location="_INDEX" display="Index" xr:uid="{33388017-B3D0-4471-8981-E4AB80C4C6FC}"/>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7858-C61D-4F20-885E-9004685F24D6}">
  <sheetPr>
    <tabColor theme="5"/>
    <pageSetUpPr fitToPage="1"/>
  </sheetPr>
  <dimension ref="B2:T23"/>
  <sheetViews>
    <sheetView showGridLines="0" zoomScaleNormal="100" workbookViewId="0">
      <selection activeCell="K2" sqref="K2"/>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85" t="s">
        <v>1472</v>
      </c>
      <c r="D2" s="5"/>
      <c r="E2" s="5"/>
      <c r="F2" s="5"/>
      <c r="G2" s="5"/>
      <c r="H2" s="5"/>
      <c r="I2" s="5"/>
      <c r="J2" s="5"/>
      <c r="K2" s="1028" t="s">
        <v>180</v>
      </c>
    </row>
    <row r="3" spans="2:20" x14ac:dyDescent="0.3">
      <c r="B3" s="1" t="str">
        <f>Stichtag &amp; Einheit_Mio</f>
        <v>31.12.2024 - in Mio. €</v>
      </c>
    </row>
    <row r="5" spans="2:20" x14ac:dyDescent="0.3">
      <c r="B5" s="99"/>
      <c r="C5" s="823"/>
      <c r="D5" s="131" t="s">
        <v>183</v>
      </c>
      <c r="E5" s="131" t="s">
        <v>184</v>
      </c>
      <c r="F5" s="131" t="s">
        <v>185</v>
      </c>
      <c r="G5" s="131" t="s">
        <v>221</v>
      </c>
      <c r="H5" s="819" t="s">
        <v>222</v>
      </c>
      <c r="I5" s="131" t="s">
        <v>284</v>
      </c>
      <c r="J5" s="131" t="s">
        <v>285</v>
      </c>
      <c r="K5" s="131" t="s">
        <v>1043</v>
      </c>
      <c r="L5" s="131" t="s">
        <v>1044</v>
      </c>
      <c r="M5" s="131" t="s">
        <v>1045</v>
      </c>
      <c r="N5" s="131" t="s">
        <v>1046</v>
      </c>
      <c r="O5" s="131" t="s">
        <v>1047</v>
      </c>
      <c r="P5" s="819" t="s">
        <v>1048</v>
      </c>
      <c r="Q5" s="131" t="s">
        <v>1049</v>
      </c>
      <c r="R5" s="131" t="s">
        <v>1050</v>
      </c>
      <c r="S5" s="131" t="s">
        <v>1473</v>
      </c>
      <c r="T5" s="131" t="s">
        <v>1474</v>
      </c>
    </row>
    <row r="6" spans="2:20" ht="15" customHeight="1" x14ac:dyDescent="0.3">
      <c r="B6" s="99"/>
      <c r="C6" s="823"/>
      <c r="D6" s="1356" t="s">
        <v>1475</v>
      </c>
      <c r="E6" s="1350"/>
      <c r="F6" s="1350"/>
      <c r="G6" s="1350"/>
      <c r="H6" s="1350"/>
      <c r="I6" s="1349" t="s">
        <v>1476</v>
      </c>
      <c r="J6" s="1350"/>
      <c r="K6" s="1350"/>
      <c r="L6" s="1350"/>
      <c r="M6" s="1350" t="s">
        <v>1477</v>
      </c>
      <c r="N6" s="1350"/>
      <c r="O6" s="1350"/>
      <c r="P6" s="1350"/>
      <c r="Q6" s="1349" t="s">
        <v>1478</v>
      </c>
      <c r="R6" s="1350"/>
      <c r="S6" s="1350"/>
      <c r="T6" s="1351"/>
    </row>
    <row r="7" spans="2:20" s="92" customFormat="1" ht="33" x14ac:dyDescent="0.3">
      <c r="B7" s="500"/>
      <c r="C7" s="824"/>
      <c r="D7" s="130" t="s">
        <v>1479</v>
      </c>
      <c r="E7" s="130" t="s">
        <v>1480</v>
      </c>
      <c r="F7" s="130" t="s">
        <v>1481</v>
      </c>
      <c r="G7" s="130" t="s">
        <v>1482</v>
      </c>
      <c r="H7" s="820" t="s">
        <v>1483</v>
      </c>
      <c r="I7" s="130" t="s">
        <v>1484</v>
      </c>
      <c r="J7" s="130" t="s">
        <v>1485</v>
      </c>
      <c r="K7" s="130" t="s">
        <v>1486</v>
      </c>
      <c r="L7" s="130" t="s">
        <v>1483</v>
      </c>
      <c r="M7" s="130" t="s">
        <v>1484</v>
      </c>
      <c r="N7" s="130" t="s">
        <v>1485</v>
      </c>
      <c r="O7" s="130" t="s">
        <v>1486</v>
      </c>
      <c r="P7" s="820" t="s">
        <v>1483</v>
      </c>
      <c r="Q7" s="130" t="s">
        <v>1484</v>
      </c>
      <c r="R7" s="130" t="s">
        <v>1485</v>
      </c>
      <c r="S7" s="130" t="s">
        <v>1486</v>
      </c>
      <c r="T7" s="130" t="s">
        <v>1483</v>
      </c>
    </row>
    <row r="8" spans="2:20" s="5" customFormat="1" x14ac:dyDescent="0.3">
      <c r="B8" s="539">
        <v>1</v>
      </c>
      <c r="C8" s="825" t="s">
        <v>1461</v>
      </c>
      <c r="D8" s="540">
        <v>1883.3829089774151</v>
      </c>
      <c r="E8" s="540">
        <v>0</v>
      </c>
      <c r="F8" s="540">
        <v>0</v>
      </c>
      <c r="G8" s="540">
        <v>0</v>
      </c>
      <c r="H8" s="821">
        <v>18.617091022584798</v>
      </c>
      <c r="I8" s="540">
        <v>1883.3829089774151</v>
      </c>
      <c r="J8" s="540">
        <v>0</v>
      </c>
      <c r="K8" s="540">
        <v>0</v>
      </c>
      <c r="L8" s="540">
        <v>18.617091022584798</v>
      </c>
      <c r="M8" s="540">
        <v>181.26</v>
      </c>
      <c r="N8" s="540">
        <v>0</v>
      </c>
      <c r="O8" s="540">
        <v>0</v>
      </c>
      <c r="P8" s="821">
        <v>18.617091022584798</v>
      </c>
      <c r="Q8" s="540">
        <v>14.500799999999998</v>
      </c>
      <c r="R8" s="540">
        <v>0</v>
      </c>
      <c r="S8" s="540">
        <v>0</v>
      </c>
      <c r="T8" s="540">
        <v>18.617091022584798</v>
      </c>
    </row>
    <row r="9" spans="2:20" x14ac:dyDescent="0.3">
      <c r="B9" s="376">
        <v>2</v>
      </c>
      <c r="C9" s="826" t="s">
        <v>1487</v>
      </c>
      <c r="D9" s="522">
        <v>0</v>
      </c>
      <c r="E9" s="522">
        <v>0</v>
      </c>
      <c r="F9" s="522">
        <v>0</v>
      </c>
      <c r="G9" s="522">
        <v>0</v>
      </c>
      <c r="H9" s="822">
        <v>0</v>
      </c>
      <c r="I9" s="522">
        <v>0</v>
      </c>
      <c r="J9" s="522">
        <v>0</v>
      </c>
      <c r="K9" s="522">
        <v>0</v>
      </c>
      <c r="L9" s="522">
        <v>0</v>
      </c>
      <c r="M9" s="522">
        <v>0</v>
      </c>
      <c r="N9" s="522">
        <v>0</v>
      </c>
      <c r="O9" s="522">
        <v>0</v>
      </c>
      <c r="P9" s="822">
        <v>0</v>
      </c>
      <c r="Q9" s="522">
        <v>0</v>
      </c>
      <c r="R9" s="522">
        <v>0</v>
      </c>
      <c r="S9" s="522">
        <v>0</v>
      </c>
      <c r="T9" s="522">
        <v>0</v>
      </c>
    </row>
    <row r="10" spans="2:20" x14ac:dyDescent="0.3">
      <c r="B10" s="378">
        <v>3</v>
      </c>
      <c r="C10" s="827" t="s">
        <v>1488</v>
      </c>
      <c r="D10" s="523">
        <v>0</v>
      </c>
      <c r="E10" s="523">
        <v>0</v>
      </c>
      <c r="F10" s="523">
        <v>0</v>
      </c>
      <c r="G10" s="523">
        <v>0</v>
      </c>
      <c r="H10" s="807">
        <v>0</v>
      </c>
      <c r="I10" s="523">
        <v>0</v>
      </c>
      <c r="J10" s="523">
        <v>0</v>
      </c>
      <c r="K10" s="523">
        <v>0</v>
      </c>
      <c r="L10" s="523">
        <v>0</v>
      </c>
      <c r="M10" s="523">
        <v>0</v>
      </c>
      <c r="N10" s="523">
        <v>0</v>
      </c>
      <c r="O10" s="523">
        <v>0</v>
      </c>
      <c r="P10" s="807">
        <v>0</v>
      </c>
      <c r="Q10" s="523">
        <v>0</v>
      </c>
      <c r="R10" s="523">
        <v>0</v>
      </c>
      <c r="S10" s="523">
        <v>0</v>
      </c>
      <c r="T10" s="523">
        <v>0</v>
      </c>
    </row>
    <row r="11" spans="2:20" x14ac:dyDescent="0.3">
      <c r="B11" s="378">
        <v>4</v>
      </c>
      <c r="C11" s="828" t="s">
        <v>1197</v>
      </c>
      <c r="D11" s="523">
        <v>0</v>
      </c>
      <c r="E11" s="523">
        <v>0</v>
      </c>
      <c r="F11" s="523">
        <v>0</v>
      </c>
      <c r="G11" s="523">
        <v>0</v>
      </c>
      <c r="H11" s="807">
        <v>0</v>
      </c>
      <c r="I11" s="523">
        <v>0</v>
      </c>
      <c r="J11" s="523">
        <v>0</v>
      </c>
      <c r="K11" s="523">
        <v>0</v>
      </c>
      <c r="L11" s="523">
        <v>0</v>
      </c>
      <c r="M11" s="523">
        <v>0</v>
      </c>
      <c r="N11" s="523">
        <v>0</v>
      </c>
      <c r="O11" s="523">
        <v>0</v>
      </c>
      <c r="P11" s="807">
        <v>0</v>
      </c>
      <c r="Q11" s="523">
        <v>0</v>
      </c>
      <c r="R11" s="523">
        <v>0</v>
      </c>
      <c r="S11" s="523">
        <v>0</v>
      </c>
      <c r="T11" s="523">
        <v>0</v>
      </c>
    </row>
    <row r="12" spans="2:20" x14ac:dyDescent="0.3">
      <c r="B12" s="378">
        <v>5</v>
      </c>
      <c r="C12" s="829" t="s">
        <v>1489</v>
      </c>
      <c r="D12" s="523">
        <v>0</v>
      </c>
      <c r="E12" s="523">
        <v>0</v>
      </c>
      <c r="F12" s="523">
        <v>0</v>
      </c>
      <c r="G12" s="523">
        <v>0</v>
      </c>
      <c r="H12" s="807">
        <v>0</v>
      </c>
      <c r="I12" s="523">
        <v>0</v>
      </c>
      <c r="J12" s="523">
        <v>0</v>
      </c>
      <c r="K12" s="523">
        <v>0</v>
      </c>
      <c r="L12" s="523">
        <v>0</v>
      </c>
      <c r="M12" s="523">
        <v>0</v>
      </c>
      <c r="N12" s="523">
        <v>0</v>
      </c>
      <c r="O12" s="523">
        <v>0</v>
      </c>
      <c r="P12" s="807">
        <v>0</v>
      </c>
      <c r="Q12" s="523">
        <v>0</v>
      </c>
      <c r="R12" s="523">
        <v>0</v>
      </c>
      <c r="S12" s="523">
        <v>0</v>
      </c>
      <c r="T12" s="523">
        <v>0</v>
      </c>
    </row>
    <row r="13" spans="2:20" x14ac:dyDescent="0.3">
      <c r="B13" s="378">
        <v>6</v>
      </c>
      <c r="C13" s="828" t="s">
        <v>1490</v>
      </c>
      <c r="D13" s="523">
        <v>0</v>
      </c>
      <c r="E13" s="523">
        <v>0</v>
      </c>
      <c r="F13" s="523">
        <v>0</v>
      </c>
      <c r="G13" s="523">
        <v>0</v>
      </c>
      <c r="H13" s="807">
        <v>0</v>
      </c>
      <c r="I13" s="523">
        <v>0</v>
      </c>
      <c r="J13" s="523">
        <v>0</v>
      </c>
      <c r="K13" s="523">
        <v>0</v>
      </c>
      <c r="L13" s="523">
        <v>0</v>
      </c>
      <c r="M13" s="523">
        <v>0</v>
      </c>
      <c r="N13" s="523">
        <v>0</v>
      </c>
      <c r="O13" s="523">
        <v>0</v>
      </c>
      <c r="P13" s="807">
        <v>0</v>
      </c>
      <c r="Q13" s="523">
        <v>0</v>
      </c>
      <c r="R13" s="523">
        <v>0</v>
      </c>
      <c r="S13" s="523">
        <v>0</v>
      </c>
      <c r="T13" s="523">
        <v>0</v>
      </c>
    </row>
    <row r="14" spans="2:20" x14ac:dyDescent="0.3">
      <c r="B14" s="378">
        <v>7</v>
      </c>
      <c r="C14" s="829" t="s">
        <v>1489</v>
      </c>
      <c r="D14" s="523">
        <v>0</v>
      </c>
      <c r="E14" s="523">
        <v>0</v>
      </c>
      <c r="F14" s="523">
        <v>0</v>
      </c>
      <c r="G14" s="523">
        <v>0</v>
      </c>
      <c r="H14" s="807">
        <v>0</v>
      </c>
      <c r="I14" s="523">
        <v>0</v>
      </c>
      <c r="J14" s="523">
        <v>0</v>
      </c>
      <c r="K14" s="523">
        <v>0</v>
      </c>
      <c r="L14" s="523">
        <v>0</v>
      </c>
      <c r="M14" s="523">
        <v>0</v>
      </c>
      <c r="N14" s="523">
        <v>0</v>
      </c>
      <c r="O14" s="523">
        <v>0</v>
      </c>
      <c r="P14" s="807">
        <v>0</v>
      </c>
      <c r="Q14" s="523">
        <v>0</v>
      </c>
      <c r="R14" s="523">
        <v>0</v>
      </c>
      <c r="S14" s="523">
        <v>0</v>
      </c>
      <c r="T14" s="523">
        <v>0</v>
      </c>
    </row>
    <row r="15" spans="2:20" x14ac:dyDescent="0.3">
      <c r="B15" s="377">
        <v>8</v>
      </c>
      <c r="C15" s="830" t="s">
        <v>1466</v>
      </c>
      <c r="D15" s="533">
        <v>0</v>
      </c>
      <c r="E15" s="533">
        <v>0</v>
      </c>
      <c r="F15" s="533">
        <v>0</v>
      </c>
      <c r="G15" s="533">
        <v>0</v>
      </c>
      <c r="H15" s="808">
        <v>0</v>
      </c>
      <c r="I15" s="533">
        <v>0</v>
      </c>
      <c r="J15" s="533">
        <v>0</v>
      </c>
      <c r="K15" s="533">
        <v>0</v>
      </c>
      <c r="L15" s="533">
        <v>0</v>
      </c>
      <c r="M15" s="533">
        <v>0</v>
      </c>
      <c r="N15" s="533">
        <v>0</v>
      </c>
      <c r="O15" s="533">
        <v>0</v>
      </c>
      <c r="P15" s="808">
        <v>0</v>
      </c>
      <c r="Q15" s="533">
        <v>0</v>
      </c>
      <c r="R15" s="533">
        <v>0</v>
      </c>
      <c r="S15" s="533">
        <v>0</v>
      </c>
      <c r="T15" s="533">
        <v>0</v>
      </c>
    </row>
    <row r="16" spans="2:20" x14ac:dyDescent="0.3">
      <c r="B16" s="225">
        <v>9</v>
      </c>
      <c r="C16" s="831" t="s">
        <v>1491</v>
      </c>
      <c r="D16" s="530">
        <v>1883.3829089774151</v>
      </c>
      <c r="E16" s="530">
        <v>0</v>
      </c>
      <c r="F16" s="530">
        <v>0</v>
      </c>
      <c r="G16" s="530">
        <v>0</v>
      </c>
      <c r="H16" s="806">
        <v>18.617091022584798</v>
      </c>
      <c r="I16" s="530">
        <v>1883.3829089774151</v>
      </c>
      <c r="J16" s="530">
        <v>0</v>
      </c>
      <c r="K16" s="530">
        <v>0</v>
      </c>
      <c r="L16" s="530">
        <v>18.617091022584798</v>
      </c>
      <c r="M16" s="530">
        <v>181.26</v>
      </c>
      <c r="N16" s="530">
        <v>0</v>
      </c>
      <c r="O16" s="530">
        <v>0</v>
      </c>
      <c r="P16" s="806">
        <v>18.617091022584798</v>
      </c>
      <c r="Q16" s="530">
        <v>14.500799999999998</v>
      </c>
      <c r="R16" s="530">
        <v>0</v>
      </c>
      <c r="S16" s="530">
        <v>0</v>
      </c>
      <c r="T16" s="530">
        <v>18.617091022584798</v>
      </c>
    </row>
    <row r="17" spans="2:20" x14ac:dyDescent="0.3">
      <c r="B17" s="378">
        <v>10</v>
      </c>
      <c r="C17" s="827" t="s">
        <v>1488</v>
      </c>
      <c r="D17" s="523">
        <v>1883.3829089774151</v>
      </c>
      <c r="E17" s="523">
        <v>0</v>
      </c>
      <c r="F17" s="523">
        <v>0</v>
      </c>
      <c r="G17" s="523">
        <v>0</v>
      </c>
      <c r="H17" s="807">
        <v>18.617091022584798</v>
      </c>
      <c r="I17" s="523">
        <v>1883.3829089774151</v>
      </c>
      <c r="J17" s="523">
        <v>0</v>
      </c>
      <c r="K17" s="523">
        <v>0</v>
      </c>
      <c r="L17" s="523">
        <v>18.617091022584798</v>
      </c>
      <c r="M17" s="523">
        <v>181.26</v>
      </c>
      <c r="N17" s="523">
        <v>0</v>
      </c>
      <c r="O17" s="523">
        <v>0</v>
      </c>
      <c r="P17" s="807">
        <v>18.617091022584798</v>
      </c>
      <c r="Q17" s="523">
        <v>14.500799999999998</v>
      </c>
      <c r="R17" s="523">
        <v>0</v>
      </c>
      <c r="S17" s="523">
        <v>0</v>
      </c>
      <c r="T17" s="523">
        <v>18.617091022584798</v>
      </c>
    </row>
    <row r="18" spans="2:20" x14ac:dyDescent="0.3">
      <c r="B18" s="378">
        <v>11</v>
      </c>
      <c r="C18" s="828" t="s">
        <v>1197</v>
      </c>
      <c r="D18" s="523">
        <v>186.15982486212093</v>
      </c>
      <c r="E18" s="523">
        <v>0</v>
      </c>
      <c r="F18" s="523">
        <v>0</v>
      </c>
      <c r="G18" s="523">
        <v>0</v>
      </c>
      <c r="H18" s="807">
        <v>1.8401751378790439</v>
      </c>
      <c r="I18" s="523">
        <v>186.15982486212093</v>
      </c>
      <c r="J18" s="523">
        <v>0</v>
      </c>
      <c r="K18" s="523">
        <v>0</v>
      </c>
      <c r="L18" s="523">
        <v>1.8401751378790439</v>
      </c>
      <c r="M18" s="523">
        <v>17.916340694006305</v>
      </c>
      <c r="N18" s="523">
        <v>0</v>
      </c>
      <c r="O18" s="523">
        <v>0</v>
      </c>
      <c r="P18" s="807">
        <v>1.8401751378790439</v>
      </c>
      <c r="Q18" s="523">
        <v>1.4333072555205044</v>
      </c>
      <c r="R18" s="523">
        <v>0</v>
      </c>
      <c r="S18" s="523">
        <v>0</v>
      </c>
      <c r="T18" s="523">
        <v>1.8401751378790439</v>
      </c>
    </row>
    <row r="19" spans="2:20" x14ac:dyDescent="0.3">
      <c r="B19" s="378">
        <v>12</v>
      </c>
      <c r="C19" s="828" t="s">
        <v>1490</v>
      </c>
      <c r="D19" s="523">
        <v>1697.2230841152941</v>
      </c>
      <c r="E19" s="523">
        <v>0</v>
      </c>
      <c r="F19" s="523">
        <v>0</v>
      </c>
      <c r="G19" s="523">
        <v>0</v>
      </c>
      <c r="H19" s="807">
        <v>16.776915884705755</v>
      </c>
      <c r="I19" s="523">
        <v>1697.2230841152941</v>
      </c>
      <c r="J19" s="523">
        <v>0</v>
      </c>
      <c r="K19" s="523">
        <v>0</v>
      </c>
      <c r="L19" s="523">
        <v>16.776915884705755</v>
      </c>
      <c r="M19" s="523">
        <v>163.34365930599367</v>
      </c>
      <c r="N19" s="523">
        <v>0</v>
      </c>
      <c r="O19" s="523">
        <v>0</v>
      </c>
      <c r="P19" s="807">
        <v>16.776915884705755</v>
      </c>
      <c r="Q19" s="523">
        <v>13.067492744479495</v>
      </c>
      <c r="R19" s="523">
        <v>0</v>
      </c>
      <c r="S19" s="523">
        <v>0</v>
      </c>
      <c r="T19" s="523">
        <v>16.776915884705755</v>
      </c>
    </row>
    <row r="20" spans="2:20" x14ac:dyDescent="0.3">
      <c r="B20" s="230">
        <v>13</v>
      </c>
      <c r="C20" s="832" t="s">
        <v>1466</v>
      </c>
      <c r="D20" s="525">
        <v>0</v>
      </c>
      <c r="E20" s="525">
        <v>0</v>
      </c>
      <c r="F20" s="525">
        <v>0</v>
      </c>
      <c r="G20" s="525">
        <v>0</v>
      </c>
      <c r="H20" s="809">
        <v>0</v>
      </c>
      <c r="I20" s="525">
        <v>0</v>
      </c>
      <c r="J20" s="525">
        <v>0</v>
      </c>
      <c r="K20" s="525">
        <v>0</v>
      </c>
      <c r="L20" s="525">
        <v>0</v>
      </c>
      <c r="M20" s="525">
        <v>0</v>
      </c>
      <c r="N20" s="525">
        <v>0</v>
      </c>
      <c r="O20" s="525">
        <v>0</v>
      </c>
      <c r="P20" s="809">
        <v>0</v>
      </c>
      <c r="Q20" s="525">
        <v>0</v>
      </c>
      <c r="R20" s="525">
        <v>0</v>
      </c>
      <c r="S20" s="525">
        <v>0</v>
      </c>
      <c r="T20" s="525">
        <v>0</v>
      </c>
    </row>
    <row r="23" spans="2:20" x14ac:dyDescent="0.3">
      <c r="R23" s="62"/>
    </row>
  </sheetData>
  <mergeCells count="4">
    <mergeCell ref="D6:H6"/>
    <mergeCell ref="I6:L6"/>
    <mergeCell ref="M6:P6"/>
    <mergeCell ref="Q6:T6"/>
  </mergeCells>
  <hyperlinks>
    <hyperlink ref="K2" location="_INDEX" display="Index" xr:uid="{4AAB32C2-8257-44F5-A3DC-A6C00F846F4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CD6D-9122-4391-A529-BF7BF69312FE}">
  <sheetPr codeName="Tabelle44">
    <tabColor theme="5"/>
    <pageSetUpPr fitToPage="1"/>
  </sheetPr>
  <dimension ref="B2:T23"/>
  <sheetViews>
    <sheetView showGridLines="0" zoomScaleNormal="100" workbookViewId="0">
      <selection activeCell="J2" sqref="J2"/>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85" t="s">
        <v>1492</v>
      </c>
      <c r="D2" s="5"/>
      <c r="E2" s="5"/>
      <c r="F2" s="5"/>
      <c r="G2" s="5"/>
      <c r="H2" s="5"/>
      <c r="I2" s="5"/>
      <c r="J2" s="1028" t="s">
        <v>180</v>
      </c>
      <c r="K2" s="5"/>
    </row>
    <row r="3" spans="2:20" x14ac:dyDescent="0.3">
      <c r="B3" s="1" t="str">
        <f>Stichtag &amp; Einheit_Mio</f>
        <v>31.12.2024 - in Mio. €</v>
      </c>
    </row>
    <row r="5" spans="2:20" x14ac:dyDescent="0.3">
      <c r="B5" s="99"/>
      <c r="C5" s="99"/>
      <c r="D5" s="131" t="s">
        <v>183</v>
      </c>
      <c r="E5" s="131" t="s">
        <v>184</v>
      </c>
      <c r="F5" s="131" t="s">
        <v>185</v>
      </c>
      <c r="G5" s="131" t="s">
        <v>221</v>
      </c>
      <c r="H5" s="131" t="s">
        <v>222</v>
      </c>
      <c r="I5" s="131" t="s">
        <v>284</v>
      </c>
      <c r="J5" s="131" t="s">
        <v>285</v>
      </c>
      <c r="K5" s="131" t="s">
        <v>1043</v>
      </c>
      <c r="L5" s="131" t="s">
        <v>1044</v>
      </c>
      <c r="M5" s="131" t="s">
        <v>1045</v>
      </c>
      <c r="N5" s="131" t="s">
        <v>1046</v>
      </c>
      <c r="O5" s="131" t="s">
        <v>1047</v>
      </c>
      <c r="P5" s="131" t="s">
        <v>1048</v>
      </c>
      <c r="Q5" s="131" t="s">
        <v>1049</v>
      </c>
      <c r="R5" s="131" t="s">
        <v>1050</v>
      </c>
      <c r="S5" s="131" t="s">
        <v>1473</v>
      </c>
      <c r="T5" s="131" t="s">
        <v>1474</v>
      </c>
    </row>
    <row r="6" spans="2:20" ht="15" customHeight="1" x14ac:dyDescent="0.3">
      <c r="B6" s="99"/>
      <c r="C6" s="99"/>
      <c r="D6" s="1356" t="s">
        <v>1475</v>
      </c>
      <c r="E6" s="1350"/>
      <c r="F6" s="1350"/>
      <c r="G6" s="1350"/>
      <c r="H6" s="1350"/>
      <c r="I6" s="1350" t="s">
        <v>1476</v>
      </c>
      <c r="J6" s="1350"/>
      <c r="K6" s="1350"/>
      <c r="L6" s="1350"/>
      <c r="M6" s="1350" t="s">
        <v>1477</v>
      </c>
      <c r="N6" s="1350"/>
      <c r="O6" s="1350"/>
      <c r="P6" s="1350"/>
      <c r="Q6" s="1350" t="s">
        <v>1478</v>
      </c>
      <c r="R6" s="1350"/>
      <c r="S6" s="1350"/>
      <c r="T6" s="1351"/>
    </row>
    <row r="7" spans="2:20" s="92" customFormat="1" ht="33" x14ac:dyDescent="0.3">
      <c r="B7" s="500"/>
      <c r="C7" s="500"/>
      <c r="D7" s="130" t="s">
        <v>1479</v>
      </c>
      <c r="E7" s="130" t="s">
        <v>1480</v>
      </c>
      <c r="F7" s="130" t="s">
        <v>1481</v>
      </c>
      <c r="G7" s="130" t="s">
        <v>1482</v>
      </c>
      <c r="H7" s="130" t="s">
        <v>1483</v>
      </c>
      <c r="I7" s="130" t="s">
        <v>1484</v>
      </c>
      <c r="J7" s="130" t="s">
        <v>1485</v>
      </c>
      <c r="K7" s="130" t="s">
        <v>1486</v>
      </c>
      <c r="L7" s="130" t="s">
        <v>1483</v>
      </c>
      <c r="M7" s="130" t="s">
        <v>1484</v>
      </c>
      <c r="N7" s="130" t="s">
        <v>1485</v>
      </c>
      <c r="O7" s="130" t="s">
        <v>1486</v>
      </c>
      <c r="P7" s="130" t="s">
        <v>1483</v>
      </c>
      <c r="Q7" s="130" t="s">
        <v>1484</v>
      </c>
      <c r="R7" s="130" t="s">
        <v>1485</v>
      </c>
      <c r="S7" s="130" t="s">
        <v>1486</v>
      </c>
      <c r="T7" s="130" t="s">
        <v>1483</v>
      </c>
    </row>
    <row r="8" spans="2:20" s="5" customFormat="1" x14ac:dyDescent="0.3">
      <c r="B8" s="539">
        <v>1</v>
      </c>
      <c r="C8" s="541" t="s">
        <v>1461</v>
      </c>
      <c r="D8" s="540">
        <v>1469</v>
      </c>
      <c r="E8" s="540">
        <v>20</v>
      </c>
      <c r="F8" s="540">
        <v>0</v>
      </c>
      <c r="G8" s="540">
        <v>0</v>
      </c>
      <c r="H8" s="540">
        <v>0</v>
      </c>
      <c r="I8" s="540">
        <v>0</v>
      </c>
      <c r="J8" s="540">
        <v>0</v>
      </c>
      <c r="K8" s="540">
        <v>1488.68</v>
      </c>
      <c r="L8" s="540">
        <v>0</v>
      </c>
      <c r="M8" s="540">
        <v>0</v>
      </c>
      <c r="N8" s="540">
        <v>0</v>
      </c>
      <c r="O8" s="540">
        <v>225.83241021000001</v>
      </c>
      <c r="P8" s="540">
        <v>0</v>
      </c>
      <c r="Q8" s="540">
        <v>0</v>
      </c>
      <c r="R8" s="540">
        <v>0</v>
      </c>
      <c r="S8" s="540">
        <v>18.0665928168</v>
      </c>
      <c r="T8" s="540">
        <v>0</v>
      </c>
    </row>
    <row r="9" spans="2:20" x14ac:dyDescent="0.3">
      <c r="B9" s="376">
        <v>2</v>
      </c>
      <c r="C9" s="542" t="s">
        <v>1487</v>
      </c>
      <c r="D9" s="522">
        <v>1469</v>
      </c>
      <c r="E9" s="522">
        <v>20</v>
      </c>
      <c r="F9" s="522">
        <v>0</v>
      </c>
      <c r="G9" s="522">
        <v>0</v>
      </c>
      <c r="H9" s="522">
        <v>0</v>
      </c>
      <c r="I9" s="522">
        <v>0</v>
      </c>
      <c r="J9" s="522">
        <v>0</v>
      </c>
      <c r="K9" s="522">
        <v>1488.68</v>
      </c>
      <c r="L9" s="522">
        <v>0</v>
      </c>
      <c r="M9" s="522">
        <v>0</v>
      </c>
      <c r="N9" s="522">
        <v>0</v>
      </c>
      <c r="O9" s="522">
        <v>225.83241021000001</v>
      </c>
      <c r="P9" s="522">
        <v>0</v>
      </c>
      <c r="Q9" s="522">
        <v>0</v>
      </c>
      <c r="R9" s="522">
        <v>0</v>
      </c>
      <c r="S9" s="522">
        <v>18.0665928168</v>
      </c>
      <c r="T9" s="522">
        <v>0</v>
      </c>
    </row>
    <row r="10" spans="2:20" x14ac:dyDescent="0.3">
      <c r="B10" s="378">
        <v>3</v>
      </c>
      <c r="C10" s="543" t="s">
        <v>1488</v>
      </c>
      <c r="D10" s="523">
        <v>1469</v>
      </c>
      <c r="E10" s="523">
        <v>20</v>
      </c>
      <c r="F10" s="523">
        <v>0</v>
      </c>
      <c r="G10" s="523">
        <v>0</v>
      </c>
      <c r="H10" s="523">
        <v>0</v>
      </c>
      <c r="I10" s="523">
        <v>0</v>
      </c>
      <c r="J10" s="523">
        <v>0</v>
      </c>
      <c r="K10" s="523">
        <v>1488.68</v>
      </c>
      <c r="L10" s="523">
        <v>0</v>
      </c>
      <c r="M10" s="523">
        <v>0</v>
      </c>
      <c r="N10" s="523">
        <v>0</v>
      </c>
      <c r="O10" s="523">
        <v>225.83241021000001</v>
      </c>
      <c r="P10" s="523">
        <v>0</v>
      </c>
      <c r="Q10" s="523">
        <v>0</v>
      </c>
      <c r="R10" s="523">
        <v>0</v>
      </c>
      <c r="S10" s="523">
        <v>18.0665928168</v>
      </c>
      <c r="T10" s="523">
        <v>0</v>
      </c>
    </row>
    <row r="11" spans="2:20" x14ac:dyDescent="0.3">
      <c r="B11" s="378">
        <v>4</v>
      </c>
      <c r="C11" s="544" t="s">
        <v>1197</v>
      </c>
      <c r="D11" s="523">
        <v>0</v>
      </c>
      <c r="E11" s="523">
        <v>0</v>
      </c>
      <c r="F11" s="523">
        <v>0</v>
      </c>
      <c r="G11" s="523">
        <v>0</v>
      </c>
      <c r="H11" s="523">
        <v>0</v>
      </c>
      <c r="I11" s="523">
        <v>0</v>
      </c>
      <c r="J11" s="523">
        <v>0</v>
      </c>
      <c r="K11" s="523">
        <v>0</v>
      </c>
      <c r="L11" s="523">
        <v>0</v>
      </c>
      <c r="M11" s="523">
        <v>0</v>
      </c>
      <c r="N11" s="523">
        <v>0</v>
      </c>
      <c r="O11" s="523">
        <v>0</v>
      </c>
      <c r="P11" s="523">
        <v>0</v>
      </c>
      <c r="Q11" s="523">
        <v>0</v>
      </c>
      <c r="R11" s="523">
        <v>0</v>
      </c>
      <c r="S11" s="523">
        <v>0</v>
      </c>
      <c r="T11" s="523">
        <v>0</v>
      </c>
    </row>
    <row r="12" spans="2:20" x14ac:dyDescent="0.3">
      <c r="B12" s="378">
        <v>5</v>
      </c>
      <c r="C12" s="545" t="s">
        <v>1489</v>
      </c>
      <c r="D12" s="523">
        <v>0</v>
      </c>
      <c r="E12" s="523">
        <v>0</v>
      </c>
      <c r="F12" s="523">
        <v>0</v>
      </c>
      <c r="G12" s="523">
        <v>0</v>
      </c>
      <c r="H12" s="523">
        <v>0</v>
      </c>
      <c r="I12" s="523">
        <v>0</v>
      </c>
      <c r="J12" s="523">
        <v>0</v>
      </c>
      <c r="K12" s="523">
        <v>0</v>
      </c>
      <c r="L12" s="523">
        <v>0</v>
      </c>
      <c r="M12" s="523">
        <v>0</v>
      </c>
      <c r="N12" s="523">
        <v>0</v>
      </c>
      <c r="O12" s="523">
        <v>0</v>
      </c>
      <c r="P12" s="523">
        <v>0</v>
      </c>
      <c r="Q12" s="523">
        <v>0</v>
      </c>
      <c r="R12" s="523">
        <v>0</v>
      </c>
      <c r="S12" s="523">
        <v>0</v>
      </c>
      <c r="T12" s="523">
        <v>0</v>
      </c>
    </row>
    <row r="13" spans="2:20" x14ac:dyDescent="0.3">
      <c r="B13" s="378">
        <v>6</v>
      </c>
      <c r="C13" s="544" t="s">
        <v>1490</v>
      </c>
      <c r="D13" s="523">
        <v>1469</v>
      </c>
      <c r="E13" s="523">
        <v>20</v>
      </c>
      <c r="F13" s="523">
        <v>0</v>
      </c>
      <c r="G13" s="523">
        <v>0</v>
      </c>
      <c r="H13" s="523">
        <v>0</v>
      </c>
      <c r="I13" s="523">
        <v>0</v>
      </c>
      <c r="J13" s="523">
        <v>0</v>
      </c>
      <c r="K13" s="523">
        <v>1488.68</v>
      </c>
      <c r="L13" s="523">
        <v>0</v>
      </c>
      <c r="M13" s="523">
        <v>0</v>
      </c>
      <c r="N13" s="523">
        <v>0</v>
      </c>
      <c r="O13" s="523">
        <v>225.83241021000001</v>
      </c>
      <c r="P13" s="523">
        <v>0</v>
      </c>
      <c r="Q13" s="523">
        <v>0</v>
      </c>
      <c r="R13" s="523">
        <v>0</v>
      </c>
      <c r="S13" s="523">
        <v>18.0665928168</v>
      </c>
      <c r="T13" s="523">
        <v>0</v>
      </c>
    </row>
    <row r="14" spans="2:20" x14ac:dyDescent="0.3">
      <c r="B14" s="378">
        <v>7</v>
      </c>
      <c r="C14" s="545" t="s">
        <v>1489</v>
      </c>
      <c r="D14" s="523">
        <v>0</v>
      </c>
      <c r="E14" s="523">
        <v>0</v>
      </c>
      <c r="F14" s="523">
        <v>0</v>
      </c>
      <c r="G14" s="523">
        <v>0</v>
      </c>
      <c r="H14" s="523">
        <v>0</v>
      </c>
      <c r="I14" s="523">
        <v>0</v>
      </c>
      <c r="J14" s="523">
        <v>0</v>
      </c>
      <c r="K14" s="523">
        <v>0</v>
      </c>
      <c r="L14" s="523">
        <v>0</v>
      </c>
      <c r="M14" s="523">
        <v>0</v>
      </c>
      <c r="N14" s="523">
        <v>0</v>
      </c>
      <c r="O14" s="523">
        <v>0</v>
      </c>
      <c r="P14" s="523">
        <v>0</v>
      </c>
      <c r="Q14" s="523">
        <v>0</v>
      </c>
      <c r="R14" s="523">
        <v>0</v>
      </c>
      <c r="S14" s="523">
        <v>0</v>
      </c>
      <c r="T14" s="523">
        <v>0</v>
      </c>
    </row>
    <row r="15" spans="2:20" x14ac:dyDescent="0.3">
      <c r="B15" s="377">
        <v>8</v>
      </c>
      <c r="C15" s="547" t="s">
        <v>1466</v>
      </c>
      <c r="D15" s="533">
        <v>0</v>
      </c>
      <c r="E15" s="533">
        <v>0</v>
      </c>
      <c r="F15" s="533">
        <v>0</v>
      </c>
      <c r="G15" s="533">
        <v>0</v>
      </c>
      <c r="H15" s="533">
        <v>0</v>
      </c>
      <c r="I15" s="533">
        <v>0</v>
      </c>
      <c r="J15" s="533">
        <v>0</v>
      </c>
      <c r="K15" s="533">
        <v>0</v>
      </c>
      <c r="L15" s="533">
        <v>0</v>
      </c>
      <c r="M15" s="533">
        <v>0</v>
      </c>
      <c r="N15" s="533">
        <v>0</v>
      </c>
      <c r="O15" s="533">
        <v>0</v>
      </c>
      <c r="P15" s="533">
        <v>0</v>
      </c>
      <c r="Q15" s="533">
        <v>0</v>
      </c>
      <c r="R15" s="533">
        <v>0</v>
      </c>
      <c r="S15" s="533">
        <v>0</v>
      </c>
      <c r="T15" s="533">
        <v>0</v>
      </c>
    </row>
    <row r="16" spans="2:20" x14ac:dyDescent="0.3">
      <c r="B16" s="225">
        <v>9</v>
      </c>
      <c r="C16" s="546" t="s">
        <v>1491</v>
      </c>
      <c r="D16" s="530">
        <v>0</v>
      </c>
      <c r="E16" s="530">
        <v>0</v>
      </c>
      <c r="F16" s="530">
        <v>0</v>
      </c>
      <c r="G16" s="530">
        <v>0</v>
      </c>
      <c r="H16" s="530">
        <v>0</v>
      </c>
      <c r="I16" s="530">
        <v>0</v>
      </c>
      <c r="J16" s="530">
        <v>0</v>
      </c>
      <c r="K16" s="530">
        <v>0</v>
      </c>
      <c r="L16" s="530">
        <v>0</v>
      </c>
      <c r="M16" s="530">
        <v>0</v>
      </c>
      <c r="N16" s="530">
        <v>0</v>
      </c>
      <c r="O16" s="530">
        <v>0</v>
      </c>
      <c r="P16" s="530">
        <v>0</v>
      </c>
      <c r="Q16" s="530">
        <v>0</v>
      </c>
      <c r="R16" s="530">
        <v>0</v>
      </c>
      <c r="S16" s="530">
        <v>0</v>
      </c>
      <c r="T16" s="530">
        <v>0</v>
      </c>
    </row>
    <row r="17" spans="2:20" x14ac:dyDescent="0.3">
      <c r="B17" s="378">
        <v>10</v>
      </c>
      <c r="C17" s="543" t="s">
        <v>1488</v>
      </c>
      <c r="D17" s="523">
        <v>0</v>
      </c>
      <c r="E17" s="523">
        <v>0</v>
      </c>
      <c r="F17" s="523">
        <v>0</v>
      </c>
      <c r="G17" s="523">
        <v>0</v>
      </c>
      <c r="H17" s="523">
        <v>0</v>
      </c>
      <c r="I17" s="523">
        <v>0</v>
      </c>
      <c r="J17" s="523">
        <v>0</v>
      </c>
      <c r="K17" s="523">
        <v>0</v>
      </c>
      <c r="L17" s="523">
        <v>0</v>
      </c>
      <c r="M17" s="523">
        <v>0</v>
      </c>
      <c r="N17" s="523">
        <v>0</v>
      </c>
      <c r="O17" s="523">
        <v>0</v>
      </c>
      <c r="P17" s="523">
        <v>0</v>
      </c>
      <c r="Q17" s="523">
        <v>0</v>
      </c>
      <c r="R17" s="523">
        <v>0</v>
      </c>
      <c r="S17" s="523">
        <v>0</v>
      </c>
      <c r="T17" s="523">
        <v>0</v>
      </c>
    </row>
    <row r="18" spans="2:20" x14ac:dyDescent="0.3">
      <c r="B18" s="378">
        <v>11</v>
      </c>
      <c r="C18" s="544" t="s">
        <v>1197</v>
      </c>
      <c r="D18" s="523">
        <v>0</v>
      </c>
      <c r="E18" s="523">
        <v>0</v>
      </c>
      <c r="F18" s="523">
        <v>0</v>
      </c>
      <c r="G18" s="523">
        <v>0</v>
      </c>
      <c r="H18" s="523">
        <v>0</v>
      </c>
      <c r="I18" s="523">
        <v>0</v>
      </c>
      <c r="J18" s="523">
        <v>0</v>
      </c>
      <c r="K18" s="523">
        <v>0</v>
      </c>
      <c r="L18" s="523">
        <v>0</v>
      </c>
      <c r="M18" s="523">
        <v>0</v>
      </c>
      <c r="N18" s="523">
        <v>0</v>
      </c>
      <c r="O18" s="523">
        <v>0</v>
      </c>
      <c r="P18" s="523">
        <v>0</v>
      </c>
      <c r="Q18" s="523">
        <v>0</v>
      </c>
      <c r="R18" s="523">
        <v>0</v>
      </c>
      <c r="S18" s="523">
        <v>0</v>
      </c>
      <c r="T18" s="523">
        <v>0</v>
      </c>
    </row>
    <row r="19" spans="2:20" x14ac:dyDescent="0.3">
      <c r="B19" s="378">
        <v>12</v>
      </c>
      <c r="C19" s="544" t="s">
        <v>1490</v>
      </c>
      <c r="D19" s="523">
        <v>0</v>
      </c>
      <c r="E19" s="523">
        <v>0</v>
      </c>
      <c r="F19" s="523">
        <v>0</v>
      </c>
      <c r="G19" s="523">
        <v>0</v>
      </c>
      <c r="H19" s="523">
        <v>0</v>
      </c>
      <c r="I19" s="523">
        <v>0</v>
      </c>
      <c r="J19" s="523">
        <v>0</v>
      </c>
      <c r="K19" s="523">
        <v>0</v>
      </c>
      <c r="L19" s="523">
        <v>0</v>
      </c>
      <c r="M19" s="523">
        <v>0</v>
      </c>
      <c r="N19" s="523">
        <v>0</v>
      </c>
      <c r="O19" s="523">
        <v>0</v>
      </c>
      <c r="P19" s="523">
        <v>0</v>
      </c>
      <c r="Q19" s="523">
        <v>0</v>
      </c>
      <c r="R19" s="523">
        <v>0</v>
      </c>
      <c r="S19" s="523">
        <v>0</v>
      </c>
      <c r="T19" s="523">
        <v>0</v>
      </c>
    </row>
    <row r="20" spans="2:20" x14ac:dyDescent="0.3">
      <c r="B20" s="230">
        <v>13</v>
      </c>
      <c r="C20" s="548" t="s">
        <v>1466</v>
      </c>
      <c r="D20" s="525">
        <v>0</v>
      </c>
      <c r="E20" s="525">
        <v>0</v>
      </c>
      <c r="F20" s="525">
        <v>0</v>
      </c>
      <c r="G20" s="525">
        <v>0</v>
      </c>
      <c r="H20" s="525">
        <v>0</v>
      </c>
      <c r="I20" s="525">
        <v>0</v>
      </c>
      <c r="J20" s="525">
        <v>0</v>
      </c>
      <c r="K20" s="525">
        <v>0</v>
      </c>
      <c r="L20" s="525">
        <v>0</v>
      </c>
      <c r="M20" s="525">
        <v>0</v>
      </c>
      <c r="N20" s="525">
        <v>0</v>
      </c>
      <c r="O20" s="525">
        <v>0</v>
      </c>
      <c r="P20" s="525">
        <v>0</v>
      </c>
      <c r="Q20" s="525">
        <v>0</v>
      </c>
      <c r="R20" s="525">
        <v>0</v>
      </c>
      <c r="S20" s="525">
        <v>0</v>
      </c>
      <c r="T20" s="525">
        <v>0</v>
      </c>
    </row>
    <row r="23" spans="2:20" x14ac:dyDescent="0.3">
      <c r="R23" s="62"/>
    </row>
  </sheetData>
  <mergeCells count="4">
    <mergeCell ref="D6:H6"/>
    <mergeCell ref="I6:L6"/>
    <mergeCell ref="M6:P6"/>
    <mergeCell ref="Q6:T6"/>
  </mergeCells>
  <hyperlinks>
    <hyperlink ref="J2" location="_INDEX" display="Index" xr:uid="{3003BF05-D089-4E6B-AA21-29E0708B7FA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B12-63B1-4FE1-B627-1CF3A3F7A7F7}">
  <sheetPr>
    <tabColor theme="5"/>
    <pageSetUpPr fitToPage="1"/>
  </sheetPr>
  <dimension ref="B1:F20"/>
  <sheetViews>
    <sheetView showGridLines="0" zoomScaleNormal="100" workbookViewId="0">
      <selection activeCell="F1" sqref="F1"/>
    </sheetView>
  </sheetViews>
  <sheetFormatPr baseColWidth="10" defaultColWidth="9" defaultRowHeight="16.5" x14ac:dyDescent="0.3"/>
  <cols>
    <col min="1" max="1" width="5" style="4" customWidth="1"/>
    <col min="2" max="2" width="9" style="4"/>
    <col min="3" max="3" width="27" style="4" customWidth="1"/>
    <col min="4" max="6" width="30.625" style="4" customWidth="1"/>
    <col min="7" max="16384" width="9" style="4"/>
  </cols>
  <sheetData>
    <row r="1" spans="2:6" x14ac:dyDescent="0.3">
      <c r="F1" s="1028" t="s">
        <v>180</v>
      </c>
    </row>
    <row r="2" spans="2:6" x14ac:dyDescent="0.3">
      <c r="B2" s="185" t="s">
        <v>1493</v>
      </c>
      <c r="D2" s="185"/>
      <c r="E2" s="185"/>
      <c r="F2" s="185"/>
    </row>
    <row r="3" spans="2:6" x14ac:dyDescent="0.3">
      <c r="B3" s="1" t="str">
        <f>Stichtag &amp; Einheit_Mio</f>
        <v>31.12.2024 - in Mio. €</v>
      </c>
    </row>
    <row r="5" spans="2:6" x14ac:dyDescent="0.3">
      <c r="B5" s="223"/>
      <c r="C5" s="223"/>
      <c r="D5" s="131" t="s">
        <v>183</v>
      </c>
      <c r="E5" s="131" t="s">
        <v>184</v>
      </c>
      <c r="F5" s="131" t="s">
        <v>185</v>
      </c>
    </row>
    <row r="6" spans="2:6" x14ac:dyDescent="0.3">
      <c r="B6" s="223"/>
      <c r="C6" s="223"/>
      <c r="D6" s="1349" t="s">
        <v>1494</v>
      </c>
      <c r="E6" s="1350"/>
      <c r="F6" s="1350"/>
    </row>
    <row r="7" spans="2:6" x14ac:dyDescent="0.3">
      <c r="B7" s="223"/>
      <c r="C7" s="223"/>
      <c r="D7" s="1352" t="s">
        <v>1495</v>
      </c>
      <c r="E7" s="1352"/>
      <c r="F7" s="1348" t="s">
        <v>1496</v>
      </c>
    </row>
    <row r="8" spans="2:6" ht="40.5" customHeight="1" x14ac:dyDescent="0.3">
      <c r="B8" s="519"/>
      <c r="C8" s="811"/>
      <c r="D8" s="521"/>
      <c r="E8" s="810" t="s">
        <v>1497</v>
      </c>
      <c r="F8" s="1353"/>
    </row>
    <row r="9" spans="2:6" s="5" customFormat="1" x14ac:dyDescent="0.3">
      <c r="B9" s="535">
        <v>1</v>
      </c>
      <c r="C9" s="812" t="s">
        <v>1461</v>
      </c>
      <c r="D9" s="805">
        <v>1902</v>
      </c>
      <c r="E9" s="805">
        <v>11</v>
      </c>
      <c r="F9" s="537">
        <v>6</v>
      </c>
    </row>
    <row r="10" spans="2:6" x14ac:dyDescent="0.3">
      <c r="B10" s="65">
        <v>2</v>
      </c>
      <c r="C10" s="813" t="s">
        <v>1462</v>
      </c>
      <c r="D10" s="806">
        <v>188</v>
      </c>
      <c r="E10" s="806">
        <v>2</v>
      </c>
      <c r="F10" s="530">
        <v>2</v>
      </c>
    </row>
    <row r="11" spans="2:6" ht="33" x14ac:dyDescent="0.3">
      <c r="B11" s="66">
        <v>3</v>
      </c>
      <c r="C11" s="814" t="s">
        <v>1463</v>
      </c>
      <c r="D11" s="807">
        <v>0</v>
      </c>
      <c r="E11" s="807">
        <v>0</v>
      </c>
      <c r="F11" s="523">
        <v>0</v>
      </c>
    </row>
    <row r="12" spans="2:6" x14ac:dyDescent="0.3">
      <c r="B12" s="66">
        <v>4</v>
      </c>
      <c r="C12" s="815" t="s">
        <v>1464</v>
      </c>
      <c r="D12" s="807">
        <v>0</v>
      </c>
      <c r="E12" s="807">
        <v>0</v>
      </c>
      <c r="F12" s="523">
        <v>0</v>
      </c>
    </row>
    <row r="13" spans="2:6" ht="33" x14ac:dyDescent="0.3">
      <c r="B13" s="66">
        <v>5</v>
      </c>
      <c r="C13" s="814" t="s">
        <v>1465</v>
      </c>
      <c r="D13" s="807">
        <v>188</v>
      </c>
      <c r="E13" s="807">
        <v>2</v>
      </c>
      <c r="F13" s="523">
        <v>2</v>
      </c>
    </row>
    <row r="14" spans="2:6" x14ac:dyDescent="0.3">
      <c r="B14" s="438">
        <v>6</v>
      </c>
      <c r="C14" s="816" t="s">
        <v>1466</v>
      </c>
      <c r="D14" s="808">
        <v>0</v>
      </c>
      <c r="E14" s="808">
        <v>0</v>
      </c>
      <c r="F14" s="533">
        <v>0</v>
      </c>
    </row>
    <row r="15" spans="2:6" x14ac:dyDescent="0.3">
      <c r="B15" s="65">
        <v>7</v>
      </c>
      <c r="C15" s="813" t="s">
        <v>1467</v>
      </c>
      <c r="D15" s="806">
        <v>1714</v>
      </c>
      <c r="E15" s="806">
        <v>9</v>
      </c>
      <c r="F15" s="530">
        <v>4</v>
      </c>
    </row>
    <row r="16" spans="2:6" x14ac:dyDescent="0.3">
      <c r="B16" s="66">
        <v>8</v>
      </c>
      <c r="C16" s="815" t="s">
        <v>1468</v>
      </c>
      <c r="D16" s="807">
        <v>1714</v>
      </c>
      <c r="E16" s="807">
        <v>9</v>
      </c>
      <c r="F16" s="523">
        <v>4</v>
      </c>
    </row>
    <row r="17" spans="2:6" ht="33" x14ac:dyDescent="0.3">
      <c r="B17" s="66">
        <v>9</v>
      </c>
      <c r="C17" s="817" t="s">
        <v>1469</v>
      </c>
      <c r="D17" s="807">
        <v>0</v>
      </c>
      <c r="E17" s="807">
        <v>0</v>
      </c>
      <c r="F17" s="523">
        <v>0</v>
      </c>
    </row>
    <row r="18" spans="2:6" x14ac:dyDescent="0.3">
      <c r="B18" s="66">
        <v>10</v>
      </c>
      <c r="C18" s="815" t="s">
        <v>1470</v>
      </c>
      <c r="D18" s="807">
        <v>0</v>
      </c>
      <c r="E18" s="807">
        <v>0</v>
      </c>
      <c r="F18" s="523">
        <v>0</v>
      </c>
    </row>
    <row r="19" spans="2:6" x14ac:dyDescent="0.3">
      <c r="B19" s="66">
        <v>11</v>
      </c>
      <c r="C19" s="815" t="s">
        <v>1471</v>
      </c>
      <c r="D19" s="807">
        <v>0</v>
      </c>
      <c r="E19" s="807">
        <v>0</v>
      </c>
      <c r="F19" s="523">
        <v>0</v>
      </c>
    </row>
    <row r="20" spans="2:6" x14ac:dyDescent="0.3">
      <c r="B20" s="113">
        <v>12</v>
      </c>
      <c r="C20" s="818" t="s">
        <v>1466</v>
      </c>
      <c r="D20" s="809">
        <v>0</v>
      </c>
      <c r="E20" s="809">
        <v>0</v>
      </c>
      <c r="F20" s="525">
        <v>0</v>
      </c>
    </row>
  </sheetData>
  <mergeCells count="3">
    <mergeCell ref="F7:F8"/>
    <mergeCell ref="D7:E7"/>
    <mergeCell ref="D6:F6"/>
  </mergeCells>
  <hyperlinks>
    <hyperlink ref="F1" location="_INDEX" display="Index" xr:uid="{BFF3D20E-EB45-4569-8BD9-3236E5B48E76}"/>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5">
    <tabColor theme="5"/>
    <pageSetUpPr fitToPage="1"/>
  </sheetPr>
  <dimension ref="B2:J12"/>
  <sheetViews>
    <sheetView showGridLines="0" zoomScaleNormal="100" zoomScalePageLayoutView="70" workbookViewId="0">
      <selection activeCell="G10" sqref="G10"/>
    </sheetView>
  </sheetViews>
  <sheetFormatPr baseColWidth="10" defaultColWidth="9" defaultRowHeight="16.5" x14ac:dyDescent="0.3"/>
  <cols>
    <col min="1" max="1" width="9" style="4"/>
    <col min="2" max="2" width="9.75" style="4" customWidth="1"/>
    <col min="3" max="3" width="48.25" style="4" customWidth="1"/>
    <col min="4" max="8" width="22.25" style="4" customWidth="1"/>
    <col min="9" max="9" width="9" style="4"/>
    <col min="10" max="10" width="13" style="60" customWidth="1"/>
    <col min="11" max="16384" width="9" style="4"/>
  </cols>
  <sheetData>
    <row r="2" spans="2:8" s="98" customFormat="1" x14ac:dyDescent="0.2">
      <c r="B2" s="549" t="s">
        <v>1498</v>
      </c>
      <c r="D2" s="550"/>
      <c r="H2" s="1028" t="s">
        <v>180</v>
      </c>
    </row>
    <row r="3" spans="2:8" s="98" customFormat="1" x14ac:dyDescent="0.3">
      <c r="B3" s="1" t="str">
        <f>Stichtag &amp; Einheit_Mio</f>
        <v>31.12.2024 - in Mio. €</v>
      </c>
    </row>
    <row r="4" spans="2:8" s="98" customFormat="1" x14ac:dyDescent="0.3">
      <c r="B4" s="4"/>
    </row>
    <row r="5" spans="2:8" x14ac:dyDescent="0.3">
      <c r="B5" s="1357" t="s">
        <v>1499</v>
      </c>
      <c r="C5" s="1357"/>
      <c r="D5" s="551" t="s">
        <v>183</v>
      </c>
      <c r="E5" s="551" t="s">
        <v>184</v>
      </c>
      <c r="F5" s="551" t="s">
        <v>185</v>
      </c>
      <c r="G5" s="551" t="s">
        <v>221</v>
      </c>
      <c r="H5" s="552" t="s">
        <v>222</v>
      </c>
    </row>
    <row r="6" spans="2:8" x14ac:dyDescent="0.3">
      <c r="B6" s="1357"/>
      <c r="C6" s="1357"/>
      <c r="D6" s="1359" t="s">
        <v>1500</v>
      </c>
      <c r="E6" s="1359"/>
      <c r="F6" s="1359"/>
      <c r="G6" s="1252" t="s">
        <v>714</v>
      </c>
      <c r="H6" s="1252" t="s">
        <v>1501</v>
      </c>
    </row>
    <row r="7" spans="2:8" x14ac:dyDescent="0.3">
      <c r="B7" s="1358"/>
      <c r="C7" s="1358"/>
      <c r="D7" s="553">
        <v>2021</v>
      </c>
      <c r="E7" s="553">
        <v>2022</v>
      </c>
      <c r="F7" s="553">
        <v>2023</v>
      </c>
      <c r="G7" s="1271"/>
      <c r="H7" s="1271"/>
    </row>
    <row r="8" spans="2:8" ht="33" x14ac:dyDescent="0.3">
      <c r="B8" s="554">
        <v>1</v>
      </c>
      <c r="C8" s="555" t="s">
        <v>1502</v>
      </c>
      <c r="D8" s="556"/>
      <c r="E8" s="556"/>
      <c r="F8" s="556"/>
      <c r="G8" s="556"/>
      <c r="H8" s="556"/>
    </row>
    <row r="9" spans="2:8" ht="33" x14ac:dyDescent="0.3">
      <c r="B9" s="557">
        <v>2</v>
      </c>
      <c r="C9" s="558" t="s">
        <v>1503</v>
      </c>
      <c r="D9" s="176">
        <v>71</v>
      </c>
      <c r="E9" s="176">
        <v>94</v>
      </c>
      <c r="F9" s="176">
        <v>92</v>
      </c>
      <c r="G9" s="176">
        <v>86</v>
      </c>
      <c r="H9" s="176">
        <v>1071</v>
      </c>
    </row>
    <row r="10" spans="2:8" x14ac:dyDescent="0.3">
      <c r="B10" s="557">
        <v>3</v>
      </c>
      <c r="C10" s="559" t="s">
        <v>1504</v>
      </c>
      <c r="D10" s="176">
        <v>492</v>
      </c>
      <c r="E10" s="176">
        <v>657</v>
      </c>
      <c r="F10" s="176">
        <v>624</v>
      </c>
      <c r="G10" s="560"/>
      <c r="H10" s="561"/>
    </row>
    <row r="11" spans="2:8" x14ac:dyDescent="0.3">
      <c r="B11" s="557">
        <v>4</v>
      </c>
      <c r="C11" s="559" t="s">
        <v>1505</v>
      </c>
      <c r="D11" s="176"/>
      <c r="E11" s="176"/>
      <c r="F11" s="176"/>
      <c r="G11" s="560"/>
      <c r="H11" s="562"/>
    </row>
    <row r="12" spans="2:8" ht="33" x14ac:dyDescent="0.3">
      <c r="B12" s="563">
        <v>5</v>
      </c>
      <c r="C12" s="564" t="s">
        <v>1506</v>
      </c>
      <c r="D12" s="449"/>
      <c r="E12" s="449"/>
      <c r="F12" s="449"/>
      <c r="G12" s="449"/>
      <c r="H12" s="449"/>
    </row>
  </sheetData>
  <mergeCells count="4">
    <mergeCell ref="B5:C7"/>
    <mergeCell ref="D6:F6"/>
    <mergeCell ref="G6:G7"/>
    <mergeCell ref="H6:H7"/>
  </mergeCells>
  <hyperlinks>
    <hyperlink ref="H2" location="_INDEX" display="Index" xr:uid="{1A9CC851-8292-44FD-BC30-CBE1E945BBF9}"/>
  </hyperlinks>
  <pageMargins left="0.7" right="0.7" top="0.75" bottom="0.75" header="0.3" footer="0.3"/>
  <pageSetup paperSize="9" scale="73" orientation="landscape" verticalDpi="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28B9-0184-498E-8E83-E59A17567C09}">
  <sheetPr codeName="Tabelle46">
    <tabColor theme="5"/>
    <pageSetUpPr fitToPage="1"/>
  </sheetPr>
  <dimension ref="A2:J31"/>
  <sheetViews>
    <sheetView showGridLines="0" topLeftCell="A8" zoomScaleNormal="100" workbookViewId="0">
      <selection activeCell="J11" sqref="J11"/>
    </sheetView>
  </sheetViews>
  <sheetFormatPr baseColWidth="10" defaultColWidth="9" defaultRowHeight="16.5" x14ac:dyDescent="0.3"/>
  <cols>
    <col min="1" max="1" width="9" style="99"/>
    <col min="2" max="2" width="9.5" style="99" customWidth="1"/>
    <col min="3" max="3" width="13.75" style="99" customWidth="1"/>
    <col min="4" max="4" width="43" style="99" customWidth="1"/>
    <col min="5" max="5" width="20" style="99" customWidth="1"/>
    <col min="6" max="7" width="21.875" style="99" customWidth="1"/>
    <col min="8" max="8" width="22.5" style="99" customWidth="1"/>
    <col min="9" max="9" width="9" style="99"/>
    <col min="10" max="10" width="10.75" style="99" customWidth="1"/>
    <col min="11" max="16384" width="9" style="99"/>
  </cols>
  <sheetData>
    <row r="2" spans="1:8" ht="18" x14ac:dyDescent="0.3">
      <c r="B2" s="1138" t="s">
        <v>1507</v>
      </c>
      <c r="H2" s="1028" t="s">
        <v>180</v>
      </c>
    </row>
    <row r="3" spans="1:8" x14ac:dyDescent="0.3">
      <c r="B3" s="1139" t="s">
        <v>1508</v>
      </c>
      <c r="C3" s="185"/>
    </row>
    <row r="5" spans="1:8" x14ac:dyDescent="0.3">
      <c r="B5" s="1140"/>
      <c r="C5" s="1140"/>
      <c r="D5" s="1140"/>
      <c r="E5" s="1141" t="s">
        <v>183</v>
      </c>
      <c r="F5" s="1141" t="s">
        <v>184</v>
      </c>
      <c r="G5" s="1141" t="s">
        <v>185</v>
      </c>
      <c r="H5" s="1141" t="s">
        <v>221</v>
      </c>
    </row>
    <row r="6" spans="1:8" ht="33" x14ac:dyDescent="0.3">
      <c r="B6" s="1142"/>
      <c r="C6" s="1360"/>
      <c r="D6" s="1360"/>
      <c r="E6" s="1143" t="s">
        <v>1509</v>
      </c>
      <c r="F6" s="1143" t="s">
        <v>1510</v>
      </c>
      <c r="G6" s="1143" t="s">
        <v>1511</v>
      </c>
      <c r="H6" s="1143" t="s">
        <v>1512</v>
      </c>
    </row>
    <row r="7" spans="1:8" ht="16.5" customHeight="1" x14ac:dyDescent="0.3">
      <c r="A7" s="36"/>
      <c r="B7" s="1144">
        <v>1</v>
      </c>
      <c r="C7" s="1361" t="s">
        <v>1513</v>
      </c>
      <c r="D7" s="1145" t="s">
        <v>1514</v>
      </c>
      <c r="E7" s="1146">
        <v>9</v>
      </c>
      <c r="F7" s="1146">
        <v>6</v>
      </c>
      <c r="G7" s="1147">
        <v>39</v>
      </c>
      <c r="H7" s="1147">
        <v>80</v>
      </c>
    </row>
    <row r="8" spans="1:8" x14ac:dyDescent="0.3">
      <c r="B8" s="1148">
        <v>2</v>
      </c>
      <c r="C8" s="1362"/>
      <c r="D8" s="1149" t="s">
        <v>1515</v>
      </c>
      <c r="E8" s="1150">
        <v>1184000</v>
      </c>
      <c r="F8" s="1150">
        <v>7314292.1000000006</v>
      </c>
      <c r="G8" s="1150">
        <v>8723735.3500000015</v>
      </c>
      <c r="H8" s="1150">
        <v>9968061.8300000001</v>
      </c>
    </row>
    <row r="9" spans="1:8" x14ac:dyDescent="0.3">
      <c r="B9" s="1148">
        <v>3</v>
      </c>
      <c r="C9" s="1362"/>
      <c r="D9" s="1151" t="s">
        <v>1516</v>
      </c>
      <c r="E9" s="1150">
        <v>1184000</v>
      </c>
      <c r="F9" s="1150">
        <v>7274195.9600000009</v>
      </c>
      <c r="G9" s="1150">
        <v>8134233.540000001</v>
      </c>
      <c r="H9" s="1150">
        <v>9410581.6899999995</v>
      </c>
    </row>
    <row r="10" spans="1:8" x14ac:dyDescent="0.3">
      <c r="B10" s="1148">
        <v>4</v>
      </c>
      <c r="C10" s="1362"/>
      <c r="D10" s="1151" t="s">
        <v>1517</v>
      </c>
      <c r="E10" s="1152"/>
      <c r="F10" s="1152"/>
      <c r="G10" s="1152"/>
      <c r="H10" s="1152"/>
    </row>
    <row r="11" spans="1:8" x14ac:dyDescent="0.3">
      <c r="B11" s="1148" t="s">
        <v>1518</v>
      </c>
      <c r="C11" s="1362"/>
      <c r="D11" s="1153" t="s">
        <v>1519</v>
      </c>
      <c r="E11" s="1154"/>
      <c r="F11" s="1154"/>
      <c r="G11" s="1154"/>
      <c r="H11" s="1154"/>
    </row>
    <row r="12" spans="1:8" ht="33" x14ac:dyDescent="0.3">
      <c r="B12" s="1148">
        <v>5</v>
      </c>
      <c r="C12" s="1362"/>
      <c r="D12" s="1153" t="s">
        <v>1520</v>
      </c>
      <c r="E12" s="1154"/>
      <c r="F12" s="1154"/>
      <c r="G12" s="1154"/>
      <c r="H12" s="1154"/>
    </row>
    <row r="13" spans="1:8" x14ac:dyDescent="0.3">
      <c r="B13" s="1148" t="s">
        <v>1521</v>
      </c>
      <c r="C13" s="1362"/>
      <c r="D13" s="1151" t="s">
        <v>1522</v>
      </c>
      <c r="E13" s="1154"/>
      <c r="F13" s="1154"/>
      <c r="G13" s="1154"/>
      <c r="H13" s="1154"/>
    </row>
    <row r="14" spans="1:8" x14ac:dyDescent="0.3">
      <c r="B14" s="1148">
        <v>6</v>
      </c>
      <c r="C14" s="1362"/>
      <c r="D14" s="1151" t="s">
        <v>1517</v>
      </c>
      <c r="E14" s="1152"/>
      <c r="F14" s="1152"/>
      <c r="G14" s="1152"/>
      <c r="H14" s="1152"/>
    </row>
    <row r="15" spans="1:8" x14ac:dyDescent="0.3">
      <c r="B15" s="1148">
        <v>7</v>
      </c>
      <c r="C15" s="1362"/>
      <c r="D15" s="1151" t="s">
        <v>1523</v>
      </c>
      <c r="E15" s="1154"/>
      <c r="F15" s="1150">
        <v>40096.14</v>
      </c>
      <c r="G15" s="1150">
        <v>589501.81000000029</v>
      </c>
      <c r="H15" s="1155">
        <v>557480.14</v>
      </c>
    </row>
    <row r="16" spans="1:8" x14ac:dyDescent="0.3">
      <c r="B16" s="1156">
        <v>8</v>
      </c>
      <c r="C16" s="1363"/>
      <c r="D16" s="1157" t="s">
        <v>1517</v>
      </c>
      <c r="E16" s="1158"/>
      <c r="F16" s="1158"/>
      <c r="G16" s="1158"/>
      <c r="H16" s="1158"/>
    </row>
    <row r="17" spans="2:10" ht="16.5" customHeight="1" x14ac:dyDescent="0.3">
      <c r="B17" s="1144">
        <v>9</v>
      </c>
      <c r="C17" s="1361" t="s">
        <v>1524</v>
      </c>
      <c r="D17" s="1145" t="s">
        <v>1514</v>
      </c>
      <c r="E17" s="1159"/>
      <c r="F17" s="1146">
        <v>6</v>
      </c>
      <c r="G17" s="1147">
        <v>39</v>
      </c>
      <c r="H17" s="1147">
        <v>80</v>
      </c>
    </row>
    <row r="18" spans="2:10" x14ac:dyDescent="0.3">
      <c r="B18" s="1148">
        <v>10</v>
      </c>
      <c r="C18" s="1362"/>
      <c r="D18" s="1149" t="s">
        <v>1525</v>
      </c>
      <c r="E18" s="1154"/>
      <c r="F18" s="1150">
        <v>4747254</v>
      </c>
      <c r="G18" s="1150">
        <v>4032757.0373671008</v>
      </c>
      <c r="H18" s="1150">
        <v>2204322.2996773589</v>
      </c>
    </row>
    <row r="19" spans="2:10" x14ac:dyDescent="0.3">
      <c r="B19" s="1148">
        <v>11</v>
      </c>
      <c r="C19" s="1362"/>
      <c r="D19" s="1151" t="s">
        <v>1516</v>
      </c>
      <c r="E19" s="1154"/>
      <c r="F19" s="1150">
        <v>2373627</v>
      </c>
      <c r="G19" s="1150">
        <v>2390273.1186835505</v>
      </c>
      <c r="H19" s="1150">
        <v>2039584.1746773794</v>
      </c>
    </row>
    <row r="20" spans="2:10" x14ac:dyDescent="0.3">
      <c r="B20" s="1148">
        <v>12</v>
      </c>
      <c r="C20" s="1362"/>
      <c r="D20" s="1160" t="s">
        <v>1526</v>
      </c>
      <c r="E20" s="1154"/>
      <c r="F20" s="1150">
        <v>1424176.2</v>
      </c>
      <c r="G20" s="1150">
        <v>985490.35121013003</v>
      </c>
      <c r="H20" s="1161">
        <v>65895.24999999188</v>
      </c>
    </row>
    <row r="21" spans="2:10" x14ac:dyDescent="0.3">
      <c r="B21" s="1148" t="s">
        <v>1527</v>
      </c>
      <c r="C21" s="1362"/>
      <c r="D21" s="1153" t="s">
        <v>1519</v>
      </c>
      <c r="E21" s="1154"/>
      <c r="F21" s="1162"/>
      <c r="G21" s="1162"/>
      <c r="H21" s="1154"/>
    </row>
    <row r="22" spans="2:10" x14ac:dyDescent="0.3">
      <c r="B22" s="1148" t="s">
        <v>1528</v>
      </c>
      <c r="C22" s="1362"/>
      <c r="D22" s="1160" t="s">
        <v>1526</v>
      </c>
      <c r="E22" s="1154"/>
      <c r="F22" s="1162"/>
      <c r="G22" s="1162"/>
      <c r="H22" s="1154"/>
    </row>
    <row r="23" spans="2:10" ht="33" x14ac:dyDescent="0.3">
      <c r="B23" s="1148" t="s">
        <v>1529</v>
      </c>
      <c r="C23" s="1362"/>
      <c r="D23" s="1153" t="s">
        <v>1520</v>
      </c>
      <c r="E23" s="1154"/>
      <c r="F23" s="1162">
        <v>2373627</v>
      </c>
      <c r="G23" s="1162">
        <v>1642483.9186835501</v>
      </c>
      <c r="H23" s="1161">
        <v>164738.12499997969</v>
      </c>
    </row>
    <row r="24" spans="2:10" x14ac:dyDescent="0.3">
      <c r="B24" s="1148" t="s">
        <v>1530</v>
      </c>
      <c r="C24" s="1362"/>
      <c r="D24" s="1160" t="s">
        <v>1526</v>
      </c>
      <c r="E24" s="1154"/>
      <c r="F24" s="1162">
        <v>1424176.2</v>
      </c>
      <c r="G24" s="1162">
        <v>985490.35121013003</v>
      </c>
      <c r="H24" s="1161">
        <v>65895.24999999188</v>
      </c>
    </row>
    <row r="25" spans="2:10" x14ac:dyDescent="0.3">
      <c r="B25" s="1148" t="s">
        <v>1531</v>
      </c>
      <c r="C25" s="1362"/>
      <c r="D25" s="1151" t="s">
        <v>1522</v>
      </c>
      <c r="E25" s="1154"/>
      <c r="F25" s="1154"/>
      <c r="G25" s="1154"/>
      <c r="H25" s="1154"/>
    </row>
    <row r="26" spans="2:10" x14ac:dyDescent="0.3">
      <c r="B26" s="1148" t="s">
        <v>1532</v>
      </c>
      <c r="C26" s="1362"/>
      <c r="D26" s="1160" t="s">
        <v>1526</v>
      </c>
      <c r="E26" s="1154"/>
      <c r="F26" s="1154"/>
      <c r="G26" s="1154"/>
      <c r="H26" s="1154"/>
    </row>
    <row r="27" spans="2:10" x14ac:dyDescent="0.3">
      <c r="B27" s="1148">
        <v>15</v>
      </c>
      <c r="C27" s="1362"/>
      <c r="D27" s="1151" t="s">
        <v>1523</v>
      </c>
      <c r="E27" s="1154"/>
      <c r="F27" s="1154"/>
      <c r="G27" s="1154"/>
      <c r="H27" s="1154"/>
    </row>
    <row r="28" spans="2:10" x14ac:dyDescent="0.3">
      <c r="B28" s="1156">
        <v>16</v>
      </c>
      <c r="C28" s="1363"/>
      <c r="D28" s="1163" t="s">
        <v>1526</v>
      </c>
      <c r="E28" s="1164"/>
      <c r="F28" s="1164"/>
      <c r="G28" s="1164"/>
      <c r="H28" s="1164"/>
    </row>
    <row r="29" spans="2:10" x14ac:dyDescent="0.3">
      <c r="B29" s="1141">
        <v>17</v>
      </c>
      <c r="C29" s="1364" t="s">
        <v>1533</v>
      </c>
      <c r="D29" s="1364"/>
      <c r="E29" s="1165">
        <v>1184000</v>
      </c>
      <c r="F29" s="1165">
        <v>12061546.100000001</v>
      </c>
      <c r="G29" s="1165">
        <v>12756492.387367103</v>
      </c>
      <c r="H29" s="1165">
        <v>12172384.129677359</v>
      </c>
      <c r="J29" s="570"/>
    </row>
    <row r="30" spans="2:10" x14ac:dyDescent="0.3">
      <c r="B30" s="1140"/>
      <c r="C30" s="1140"/>
      <c r="D30" s="1140"/>
      <c r="E30" s="1140"/>
      <c r="F30" s="1140"/>
      <c r="G30" s="1140"/>
      <c r="H30" s="1140"/>
    </row>
    <row r="31" spans="2:10" ht="18" x14ac:dyDescent="0.3">
      <c r="B31" s="1140" t="s">
        <v>1534</v>
      </c>
      <c r="C31" s="1140"/>
      <c r="D31" s="1140"/>
      <c r="E31" s="1140"/>
      <c r="F31" s="1140"/>
      <c r="G31" s="1140"/>
      <c r="H31" s="1140"/>
    </row>
  </sheetData>
  <mergeCells count="4">
    <mergeCell ref="C6:D6"/>
    <mergeCell ref="C7:C16"/>
    <mergeCell ref="C17:C28"/>
    <mergeCell ref="C29:D29"/>
  </mergeCells>
  <hyperlinks>
    <hyperlink ref="H2" location="_INDEX" display="Index" xr:uid="{113C97AE-2F81-458C-98BC-9BE69FDB1E8D}"/>
  </hyperlinks>
  <pageMargins left="0.70866141732283472" right="0.70866141732283472" top="0.74803149606299213" bottom="0.74803149606299213" header="0.31496062992125984" footer="0.31496062992125984"/>
  <pageSetup paperSize="9" scale="80" fitToHeight="0" orientation="landscape" cellComments="asDisplayed"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5">
    <tabColor theme="5"/>
    <pageSetUpPr fitToPage="1"/>
  </sheetPr>
  <dimension ref="B2:J54"/>
  <sheetViews>
    <sheetView showGridLines="0" topLeftCell="A31" zoomScaleNormal="100" workbookViewId="0">
      <selection activeCell="B54" sqref="B54:H54"/>
    </sheetView>
  </sheetViews>
  <sheetFormatPr baseColWidth="10" defaultColWidth="9" defaultRowHeight="16.5" x14ac:dyDescent="0.3"/>
  <cols>
    <col min="1" max="1" width="5" style="4" customWidth="1"/>
    <col min="2" max="2" width="8.375" style="4" customWidth="1"/>
    <col min="3" max="3" width="59.75" style="4" customWidth="1"/>
    <col min="4" max="4" width="20.375" style="4" customWidth="1"/>
    <col min="5" max="8" width="21.25" style="4" customWidth="1"/>
    <col min="9" max="16384" width="9" style="4"/>
  </cols>
  <sheetData>
    <row r="2" spans="2:8" x14ac:dyDescent="0.3">
      <c r="B2" s="5" t="s">
        <v>220</v>
      </c>
      <c r="H2" s="1027" t="s">
        <v>180</v>
      </c>
    </row>
    <row r="3" spans="2:8" x14ac:dyDescent="0.3">
      <c r="B3" s="4" t="str">
        <f>Stichtag &amp; Einheit_Mio</f>
        <v>31.12.2024 - in Mio. €</v>
      </c>
    </row>
    <row r="5" spans="2:8" x14ac:dyDescent="0.3">
      <c r="B5" s="30"/>
      <c r="C5" s="31"/>
      <c r="D5" s="16" t="s">
        <v>183</v>
      </c>
      <c r="E5" s="16" t="s">
        <v>184</v>
      </c>
      <c r="F5" s="16" t="s">
        <v>185</v>
      </c>
      <c r="G5" s="16" t="s">
        <v>221</v>
      </c>
      <c r="H5" s="16" t="s">
        <v>222</v>
      </c>
    </row>
    <row r="6" spans="2:8" x14ac:dyDescent="0.3">
      <c r="B6" s="632"/>
      <c r="C6" s="632"/>
      <c r="D6" s="633" t="str">
        <f>Stichtag</f>
        <v>31.12.2024</v>
      </c>
      <c r="E6" s="633">
        <f>Stichtag_VP</f>
        <v>45565</v>
      </c>
      <c r="F6" s="633">
        <v>45473</v>
      </c>
      <c r="G6" s="633" t="s">
        <v>223</v>
      </c>
      <c r="H6" s="633">
        <v>45291</v>
      </c>
    </row>
    <row r="7" spans="2:8" x14ac:dyDescent="0.3">
      <c r="B7" s="38"/>
      <c r="C7" s="39" t="s">
        <v>224</v>
      </c>
      <c r="D7" s="39"/>
      <c r="E7" s="39"/>
      <c r="F7" s="39"/>
      <c r="G7" s="39"/>
      <c r="H7" s="39"/>
    </row>
    <row r="8" spans="2:8" x14ac:dyDescent="0.3">
      <c r="B8" s="1013">
        <v>1</v>
      </c>
      <c r="C8" s="41" t="s">
        <v>225</v>
      </c>
      <c r="D8" s="42">
        <v>1665</v>
      </c>
      <c r="E8" s="1036">
        <v>1485</v>
      </c>
      <c r="F8" s="42">
        <v>1632</v>
      </c>
      <c r="G8" s="714"/>
      <c r="H8" s="42">
        <v>1433</v>
      </c>
    </row>
    <row r="9" spans="2:8" x14ac:dyDescent="0.3">
      <c r="B9" s="1007">
        <v>2</v>
      </c>
      <c r="C9" s="26" t="s">
        <v>226</v>
      </c>
      <c r="D9" s="23">
        <v>1816</v>
      </c>
      <c r="E9" s="348">
        <v>1636</v>
      </c>
      <c r="F9" s="23">
        <v>1783</v>
      </c>
      <c r="G9" s="84"/>
      <c r="H9" s="23">
        <v>1534</v>
      </c>
    </row>
    <row r="10" spans="2:8" x14ac:dyDescent="0.3">
      <c r="B10" s="1011">
        <v>3</v>
      </c>
      <c r="C10" s="27" t="s">
        <v>227</v>
      </c>
      <c r="D10" s="25">
        <v>2279</v>
      </c>
      <c r="E10" s="1037">
        <v>2102</v>
      </c>
      <c r="F10" s="25">
        <v>2252</v>
      </c>
      <c r="G10" s="715"/>
      <c r="H10" s="25">
        <v>1652</v>
      </c>
    </row>
    <row r="11" spans="2:8" x14ac:dyDescent="0.3">
      <c r="B11" s="40"/>
      <c r="C11" s="33" t="s">
        <v>228</v>
      </c>
      <c r="D11" s="33"/>
      <c r="E11" s="33"/>
      <c r="F11" s="33"/>
      <c r="G11" s="33"/>
      <c r="H11" s="33"/>
    </row>
    <row r="12" spans="2:8" x14ac:dyDescent="0.3">
      <c r="B12" s="1014">
        <v>4</v>
      </c>
      <c r="C12" s="374" t="s">
        <v>229</v>
      </c>
      <c r="D12" s="649">
        <v>12749</v>
      </c>
      <c r="E12" s="1038">
        <v>12670</v>
      </c>
      <c r="F12" s="649">
        <v>11922</v>
      </c>
      <c r="G12" s="716"/>
      <c r="H12" s="649">
        <v>9975</v>
      </c>
    </row>
    <row r="13" spans="2:8" x14ac:dyDescent="0.3">
      <c r="B13" s="1015"/>
      <c r="C13" s="33" t="s">
        <v>230</v>
      </c>
      <c r="D13" s="33"/>
      <c r="E13" s="33"/>
      <c r="F13" s="33"/>
      <c r="G13" s="33"/>
      <c r="H13" s="33"/>
    </row>
    <row r="14" spans="2:8" x14ac:dyDescent="0.3">
      <c r="B14" s="1013">
        <v>5</v>
      </c>
      <c r="C14" s="41" t="s">
        <v>231</v>
      </c>
      <c r="D14" s="45">
        <v>0.13059999999999999</v>
      </c>
      <c r="E14" s="1039">
        <v>0.1172</v>
      </c>
      <c r="F14" s="45">
        <v>0.13689999999999999</v>
      </c>
      <c r="G14" s="717"/>
      <c r="H14" s="45">
        <v>0.14360000000000001</v>
      </c>
    </row>
    <row r="15" spans="2:8" x14ac:dyDescent="0.3">
      <c r="B15" s="1007">
        <v>6</v>
      </c>
      <c r="C15" s="26" t="s">
        <v>232</v>
      </c>
      <c r="D15" s="46">
        <v>0.1424</v>
      </c>
      <c r="E15" s="1040">
        <v>0.12909999999999999</v>
      </c>
      <c r="F15" s="46">
        <v>0.14949999999999999</v>
      </c>
      <c r="G15" s="718"/>
      <c r="H15" s="46">
        <v>0.15379999999999999</v>
      </c>
    </row>
    <row r="16" spans="2:8" x14ac:dyDescent="0.3">
      <c r="B16" s="1011">
        <v>7</v>
      </c>
      <c r="C16" s="27" t="s">
        <v>233</v>
      </c>
      <c r="D16" s="650">
        <v>0.17879999999999999</v>
      </c>
      <c r="E16" s="1041">
        <v>0.16589999999999999</v>
      </c>
      <c r="F16" s="650">
        <v>0.18890000000000001</v>
      </c>
      <c r="G16" s="719"/>
      <c r="H16" s="650">
        <v>0.1656</v>
      </c>
    </row>
    <row r="17" spans="2:8" x14ac:dyDescent="0.3">
      <c r="B17" s="40"/>
      <c r="C17" s="1235" t="s">
        <v>234</v>
      </c>
      <c r="D17" s="1235"/>
      <c r="E17" s="1235"/>
      <c r="F17" s="1235"/>
      <c r="G17" s="1235"/>
      <c r="H17" s="1235"/>
    </row>
    <row r="18" spans="2:8" ht="33" x14ac:dyDescent="0.3">
      <c r="B18" s="1013" t="s">
        <v>235</v>
      </c>
      <c r="C18" s="47" t="s">
        <v>236</v>
      </c>
      <c r="D18" s="45">
        <v>3.4099999999999998E-2</v>
      </c>
      <c r="E18" s="1039">
        <v>3.5000000000000003E-2</v>
      </c>
      <c r="F18" s="45">
        <v>0</v>
      </c>
      <c r="G18" s="717"/>
      <c r="H18" s="45">
        <v>0.01</v>
      </c>
    </row>
    <row r="19" spans="2:8" x14ac:dyDescent="0.3">
      <c r="B19" s="1007" t="s">
        <v>237</v>
      </c>
      <c r="C19" s="48" t="s">
        <v>238</v>
      </c>
      <c r="D19" s="46">
        <v>1.9199999999999998E-2</v>
      </c>
      <c r="E19" s="1040">
        <v>1.9699999999999999E-2</v>
      </c>
      <c r="F19" s="46">
        <v>0</v>
      </c>
      <c r="G19" s="718"/>
      <c r="H19" s="46">
        <v>5.5999999999999999E-3</v>
      </c>
    </row>
    <row r="20" spans="2:8" x14ac:dyDescent="0.3">
      <c r="B20" s="1007" t="s">
        <v>239</v>
      </c>
      <c r="C20" s="48" t="s">
        <v>240</v>
      </c>
      <c r="D20" s="46">
        <v>2.3699999999999999E-2</v>
      </c>
      <c r="E20" s="1040">
        <v>2.4400000000000002E-2</v>
      </c>
      <c r="F20" s="46">
        <v>0</v>
      </c>
      <c r="G20" s="718"/>
      <c r="H20" s="46">
        <v>7.4999999999999997E-3</v>
      </c>
    </row>
    <row r="21" spans="2:8" x14ac:dyDescent="0.3">
      <c r="B21" s="1011" t="s">
        <v>241</v>
      </c>
      <c r="C21" s="480" t="s">
        <v>242</v>
      </c>
      <c r="D21" s="650">
        <v>0.11409999999999999</v>
      </c>
      <c r="E21" s="1041">
        <v>0.115</v>
      </c>
      <c r="F21" s="650">
        <v>0.08</v>
      </c>
      <c r="G21" s="719"/>
      <c r="H21" s="650">
        <v>0.09</v>
      </c>
    </row>
    <row r="22" spans="2:8" x14ac:dyDescent="0.3">
      <c r="B22" s="1015"/>
      <c r="C22" s="1235" t="s">
        <v>243</v>
      </c>
      <c r="D22" s="1235"/>
      <c r="E22" s="1235"/>
      <c r="F22" s="1235"/>
      <c r="G22" s="1235"/>
      <c r="H22" s="1235"/>
    </row>
    <row r="23" spans="2:8" x14ac:dyDescent="0.3">
      <c r="B23" s="1013">
        <v>8</v>
      </c>
      <c r="C23" s="41" t="s">
        <v>244</v>
      </c>
      <c r="D23" s="45">
        <v>2.5000000000000001E-2</v>
      </c>
      <c r="E23" s="1039">
        <v>2.5000000000000001E-2</v>
      </c>
      <c r="F23" s="45">
        <v>2.5000000000000001E-2</v>
      </c>
      <c r="G23" s="717"/>
      <c r="H23" s="45">
        <v>2.5000000000000001E-2</v>
      </c>
    </row>
    <row r="24" spans="2:8" ht="33" x14ac:dyDescent="0.3">
      <c r="B24" s="1007" t="s">
        <v>195</v>
      </c>
      <c r="C24" s="26" t="s">
        <v>245</v>
      </c>
      <c r="D24" s="23">
        <v>0</v>
      </c>
      <c r="E24" s="348">
        <v>0</v>
      </c>
      <c r="F24" s="23">
        <v>0</v>
      </c>
      <c r="G24" s="84"/>
      <c r="H24" s="23">
        <v>0</v>
      </c>
    </row>
    <row r="25" spans="2:8" x14ac:dyDescent="0.3">
      <c r="B25" s="1007">
        <v>9</v>
      </c>
      <c r="C25" s="26" t="s">
        <v>246</v>
      </c>
      <c r="D25" s="46">
        <v>8.6999999999999994E-3</v>
      </c>
      <c r="E25" s="1040">
        <v>8.6999999999999994E-3</v>
      </c>
      <c r="F25" s="46">
        <v>8.6999999999999994E-3</v>
      </c>
      <c r="G25" s="718"/>
      <c r="H25" s="46">
        <v>7.3000000000000001E-3</v>
      </c>
    </row>
    <row r="26" spans="2:8" x14ac:dyDescent="0.3">
      <c r="B26" s="1007" t="s">
        <v>247</v>
      </c>
      <c r="C26" s="26" t="s">
        <v>248</v>
      </c>
      <c r="D26" s="46">
        <v>3.0000000000000001E-3</v>
      </c>
      <c r="E26" s="1040">
        <v>3.2000000000000002E-3</v>
      </c>
      <c r="F26" s="46">
        <v>8.0000000000000004E-4</v>
      </c>
      <c r="G26" s="718"/>
      <c r="H26" s="1029">
        <v>1.6999999999999999E-3</v>
      </c>
    </row>
    <row r="27" spans="2:8" x14ac:dyDescent="0.3">
      <c r="B27" s="1007">
        <v>10</v>
      </c>
      <c r="C27" s="26" t="s">
        <v>249</v>
      </c>
      <c r="D27" s="23">
        <v>0</v>
      </c>
      <c r="E27" s="348">
        <v>0</v>
      </c>
      <c r="F27" s="23">
        <v>0</v>
      </c>
      <c r="G27" s="84"/>
      <c r="H27" s="23">
        <v>0</v>
      </c>
    </row>
    <row r="28" spans="2:8" x14ac:dyDescent="0.3">
      <c r="B28" s="1007" t="s">
        <v>250</v>
      </c>
      <c r="C28" s="50" t="s">
        <v>251</v>
      </c>
      <c r="D28" s="23">
        <v>0</v>
      </c>
      <c r="E28" s="348">
        <v>0</v>
      </c>
      <c r="F28" s="23">
        <v>0</v>
      </c>
      <c r="G28" s="718"/>
      <c r="H28" s="23">
        <v>0</v>
      </c>
    </row>
    <row r="29" spans="2:8" x14ac:dyDescent="0.3">
      <c r="B29" s="1007">
        <v>11</v>
      </c>
      <c r="C29" s="26" t="s">
        <v>252</v>
      </c>
      <c r="D29" s="46">
        <v>3.6700000000000003E-2</v>
      </c>
      <c r="E29" s="1040">
        <v>3.6900000000000002E-2</v>
      </c>
      <c r="F29" s="46">
        <v>3.4500000000000003E-2</v>
      </c>
      <c r="G29" s="718"/>
      <c r="H29" s="46">
        <v>3.4000000000000002E-2</v>
      </c>
    </row>
    <row r="30" spans="2:8" x14ac:dyDescent="0.3">
      <c r="B30" s="1007" t="s">
        <v>253</v>
      </c>
      <c r="C30" s="26" t="s">
        <v>254</v>
      </c>
      <c r="D30" s="51">
        <v>0.1507</v>
      </c>
      <c r="E30" s="1040">
        <v>0.15190000000000001</v>
      </c>
      <c r="F30" s="51">
        <v>0.1145</v>
      </c>
      <c r="G30" s="718"/>
      <c r="H30" s="51">
        <v>0.124</v>
      </c>
    </row>
    <row r="31" spans="2:8" ht="33" x14ac:dyDescent="0.3">
      <c r="B31" s="1011">
        <v>12</v>
      </c>
      <c r="C31" s="27" t="s">
        <v>255</v>
      </c>
      <c r="D31" s="651">
        <v>5.8700000000000002E-2</v>
      </c>
      <c r="E31" s="1041">
        <v>4.4699999999999997E-2</v>
      </c>
      <c r="F31" s="651">
        <v>8.9499999999999996E-2</v>
      </c>
      <c r="G31" s="719"/>
      <c r="H31" s="651">
        <v>7.5600000000000001E-2</v>
      </c>
    </row>
    <row r="32" spans="2:8" x14ac:dyDescent="0.3">
      <c r="B32" s="1016"/>
      <c r="C32" s="32" t="s">
        <v>256</v>
      </c>
      <c r="D32" s="32"/>
      <c r="E32" s="32"/>
      <c r="F32" s="32"/>
      <c r="G32" s="32"/>
      <c r="H32" s="32"/>
    </row>
    <row r="33" spans="2:8" x14ac:dyDescent="0.3">
      <c r="B33" s="1013">
        <v>13</v>
      </c>
      <c r="C33" s="52" t="s">
        <v>257</v>
      </c>
      <c r="D33" s="42">
        <v>35213</v>
      </c>
      <c r="E33" s="1042">
        <v>34264</v>
      </c>
      <c r="F33" s="53">
        <v>35354</v>
      </c>
      <c r="G33" s="720"/>
      <c r="H33" s="42">
        <v>27797</v>
      </c>
    </row>
    <row r="34" spans="2:8" x14ac:dyDescent="0.3">
      <c r="B34" s="1011">
        <v>14</v>
      </c>
      <c r="C34" s="652" t="s">
        <v>258</v>
      </c>
      <c r="D34" s="650">
        <v>5.16E-2</v>
      </c>
      <c r="E34" s="1041">
        <v>4.7699999999999999E-2</v>
      </c>
      <c r="F34" s="650">
        <v>5.04E-2</v>
      </c>
      <c r="G34" s="719"/>
      <c r="H34" s="650">
        <v>5.5199999999999999E-2</v>
      </c>
    </row>
    <row r="35" spans="2:8" x14ac:dyDescent="0.3">
      <c r="B35" s="1016"/>
      <c r="C35" s="1235" t="s">
        <v>259</v>
      </c>
      <c r="D35" s="1235"/>
      <c r="E35" s="1235"/>
      <c r="F35" s="1235"/>
      <c r="G35" s="1235"/>
      <c r="H35" s="1235"/>
    </row>
    <row r="36" spans="2:8" s="36" customFormat="1" ht="33" x14ac:dyDescent="0.3">
      <c r="B36" s="1013" t="s">
        <v>260</v>
      </c>
      <c r="C36" s="47" t="s">
        <v>261</v>
      </c>
      <c r="D36" s="42">
        <v>0</v>
      </c>
      <c r="E36" s="1036">
        <v>0</v>
      </c>
      <c r="F36" s="42">
        <v>0</v>
      </c>
      <c r="G36" s="714"/>
      <c r="H36" s="42">
        <v>0</v>
      </c>
    </row>
    <row r="37" spans="2:8" s="36" customFormat="1" x14ac:dyDescent="0.3">
      <c r="B37" s="1007" t="s">
        <v>262</v>
      </c>
      <c r="C37" s="48" t="s">
        <v>238</v>
      </c>
      <c r="D37" s="23">
        <v>0</v>
      </c>
      <c r="E37" s="348">
        <v>0</v>
      </c>
      <c r="F37" s="23">
        <v>0</v>
      </c>
      <c r="G37" s="84"/>
      <c r="H37" s="23">
        <v>0</v>
      </c>
    </row>
    <row r="38" spans="2:8" s="36" customFormat="1" x14ac:dyDescent="0.3">
      <c r="B38" s="1011" t="s">
        <v>263</v>
      </c>
      <c r="C38" s="480" t="s">
        <v>264</v>
      </c>
      <c r="D38" s="650">
        <v>0.03</v>
      </c>
      <c r="E38" s="1043">
        <v>0.03</v>
      </c>
      <c r="F38" s="650">
        <v>0.03</v>
      </c>
      <c r="G38" s="715"/>
      <c r="H38" s="650">
        <v>0.03</v>
      </c>
    </row>
    <row r="39" spans="2:8" s="36" customFormat="1" x14ac:dyDescent="0.3">
      <c r="B39" s="1016"/>
      <c r="C39" s="1235" t="s">
        <v>265</v>
      </c>
      <c r="D39" s="1235"/>
      <c r="E39" s="1235"/>
      <c r="F39" s="1235"/>
      <c r="G39" s="1235"/>
      <c r="H39" s="1235"/>
    </row>
    <row r="40" spans="2:8" s="36" customFormat="1" x14ac:dyDescent="0.3">
      <c r="B40" s="1013" t="s">
        <v>266</v>
      </c>
      <c r="C40" s="47" t="s">
        <v>267</v>
      </c>
      <c r="D40" s="42">
        <v>0</v>
      </c>
      <c r="E40" s="1036">
        <v>0</v>
      </c>
      <c r="F40" s="42">
        <v>0</v>
      </c>
      <c r="G40" s="714"/>
      <c r="H40" s="42">
        <v>0</v>
      </c>
    </row>
    <row r="41" spans="2:8" s="36" customFormat="1" x14ac:dyDescent="0.3">
      <c r="B41" s="1011" t="s">
        <v>268</v>
      </c>
      <c r="C41" s="480" t="s">
        <v>269</v>
      </c>
      <c r="D41" s="650">
        <v>0.03</v>
      </c>
      <c r="E41" s="1041">
        <v>0.03</v>
      </c>
      <c r="F41" s="650">
        <v>0.03</v>
      </c>
      <c r="G41" s="715"/>
      <c r="H41" s="650">
        <v>0.03</v>
      </c>
    </row>
    <row r="42" spans="2:8" x14ac:dyDescent="0.3">
      <c r="B42" s="721"/>
      <c r="C42" s="722" t="s">
        <v>270</v>
      </c>
      <c r="D42" s="722"/>
      <c r="E42" s="722"/>
      <c r="F42" s="722"/>
      <c r="G42" s="722"/>
      <c r="H42" s="722"/>
    </row>
    <row r="43" spans="2:8" ht="33" x14ac:dyDescent="0.3">
      <c r="B43" s="1007">
        <v>15</v>
      </c>
      <c r="C43" s="723" t="s">
        <v>271</v>
      </c>
      <c r="D43" s="253">
        <v>3887</v>
      </c>
      <c r="E43" s="253">
        <v>3765</v>
      </c>
      <c r="F43" s="236">
        <v>4371</v>
      </c>
      <c r="G43" s="261"/>
      <c r="H43" s="253">
        <v>3497</v>
      </c>
    </row>
    <row r="44" spans="2:8" x14ac:dyDescent="0.3">
      <c r="B44" s="1007" t="s">
        <v>272</v>
      </c>
      <c r="C44" s="55" t="s">
        <v>273</v>
      </c>
      <c r="D44" s="237">
        <v>2849</v>
      </c>
      <c r="E44" s="779">
        <v>2770</v>
      </c>
      <c r="F44" s="237">
        <v>3187</v>
      </c>
      <c r="G44" s="734"/>
      <c r="H44" s="237">
        <v>2823</v>
      </c>
    </row>
    <row r="45" spans="2:8" x14ac:dyDescent="0.3">
      <c r="B45" s="1007" t="s">
        <v>274</v>
      </c>
      <c r="C45" s="55" t="s">
        <v>275</v>
      </c>
      <c r="D45" s="236">
        <v>536</v>
      </c>
      <c r="E45" s="253">
        <v>548</v>
      </c>
      <c r="F45" s="236">
        <v>659</v>
      </c>
      <c r="G45" s="261"/>
      <c r="H45" s="236">
        <v>1009</v>
      </c>
    </row>
    <row r="46" spans="2:8" x14ac:dyDescent="0.3">
      <c r="B46" s="1007">
        <v>16</v>
      </c>
      <c r="C46" s="56" t="s">
        <v>276</v>
      </c>
      <c r="D46" s="23">
        <v>2312</v>
      </c>
      <c r="E46" s="348">
        <v>2222</v>
      </c>
      <c r="F46" s="23">
        <v>2528</v>
      </c>
      <c r="G46" s="84"/>
      <c r="H46" s="23">
        <v>1814</v>
      </c>
    </row>
    <row r="47" spans="2:8" x14ac:dyDescent="0.3">
      <c r="B47" s="1011">
        <v>17</v>
      </c>
      <c r="C47" s="653" t="s">
        <v>277</v>
      </c>
      <c r="D47" s="650">
        <v>1.6891</v>
      </c>
      <c r="E47" s="1041">
        <v>1.7024999999999999</v>
      </c>
      <c r="F47" s="650">
        <v>1.7397</v>
      </c>
      <c r="G47" s="719"/>
      <c r="H47" s="650">
        <v>2.0417999999999998</v>
      </c>
    </row>
    <row r="48" spans="2:8" x14ac:dyDescent="0.3">
      <c r="B48" s="1016"/>
      <c r="C48" s="32" t="s">
        <v>46</v>
      </c>
      <c r="D48" s="32"/>
      <c r="E48" s="32"/>
      <c r="F48" s="32"/>
      <c r="G48" s="32"/>
      <c r="H48" s="32"/>
    </row>
    <row r="49" spans="2:10" x14ac:dyDescent="0.3">
      <c r="B49" s="1013">
        <v>18</v>
      </c>
      <c r="C49" s="52" t="s">
        <v>278</v>
      </c>
      <c r="D49" s="23">
        <v>24443</v>
      </c>
      <c r="E49" s="1036">
        <v>23905</v>
      </c>
      <c r="F49" s="42">
        <v>24582</v>
      </c>
      <c r="G49" s="714"/>
      <c r="H49" s="42">
        <v>17658.8723112402</v>
      </c>
    </row>
    <row r="50" spans="2:10" x14ac:dyDescent="0.3">
      <c r="B50" s="1007">
        <v>19</v>
      </c>
      <c r="C50" s="58" t="s">
        <v>279</v>
      </c>
      <c r="D50" s="42">
        <v>20602</v>
      </c>
      <c r="E50" s="348">
        <v>20125</v>
      </c>
      <c r="F50" s="23">
        <v>20870</v>
      </c>
      <c r="G50" s="84"/>
      <c r="H50" s="23">
        <v>15482.155627862599</v>
      </c>
    </row>
    <row r="51" spans="2:10" x14ac:dyDescent="0.3">
      <c r="B51" s="1005">
        <v>20</v>
      </c>
      <c r="C51" s="57" t="s">
        <v>280</v>
      </c>
      <c r="D51" s="735">
        <v>1.1865000000000001</v>
      </c>
      <c r="E51" s="1044">
        <v>1.1878</v>
      </c>
      <c r="F51" s="735">
        <v>1.1778</v>
      </c>
      <c r="G51" s="736"/>
      <c r="H51" s="735">
        <v>1.1406000000000001</v>
      </c>
    </row>
    <row r="53" spans="2:10" x14ac:dyDescent="0.3">
      <c r="C53" s="37"/>
    </row>
    <row r="54" spans="2:10" ht="16.5" customHeight="1" x14ac:dyDescent="0.3">
      <c r="B54" s="1236" t="s">
        <v>281</v>
      </c>
      <c r="C54" s="1236"/>
      <c r="D54" s="1236"/>
      <c r="E54" s="1236"/>
      <c r="F54" s="1236"/>
      <c r="G54" s="1236"/>
      <c r="H54" s="1236"/>
      <c r="I54" s="323"/>
      <c r="J54" s="323"/>
    </row>
  </sheetData>
  <mergeCells count="5">
    <mergeCell ref="C35:H35"/>
    <mergeCell ref="C17:H17"/>
    <mergeCell ref="C22:H22"/>
    <mergeCell ref="C39:H39"/>
    <mergeCell ref="B54:H54"/>
  </mergeCells>
  <hyperlinks>
    <hyperlink ref="H2" location="_INDEX" display="Index" xr:uid="{E7209009-B856-44B3-BE90-90D846E5D21C}"/>
  </hyperlinks>
  <pageMargins left="0.70866141732283472" right="0.70866141732283472" top="0.74803149606299213" bottom="0.74803149606299213" header="0.31496062992125984" footer="0.31496062992125984"/>
  <pageSetup paperSize="9" scale="51" orientation="landscape"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889E-E54F-4835-A35B-48F683E9FCE5}">
  <sheetPr codeName="Tabelle47">
    <tabColor theme="5"/>
    <pageSetUpPr fitToPage="1"/>
  </sheetPr>
  <dimension ref="A2:G22"/>
  <sheetViews>
    <sheetView showGridLines="0" zoomScaleNormal="100" workbookViewId="0">
      <selection activeCell="F9" sqref="F9"/>
    </sheetView>
  </sheetViews>
  <sheetFormatPr baseColWidth="10" defaultColWidth="9" defaultRowHeight="16.5" x14ac:dyDescent="0.3"/>
  <cols>
    <col min="1" max="1" width="9" style="99"/>
    <col min="2" max="2" width="9.5" style="99" customWidth="1"/>
    <col min="3" max="3" width="72.375" style="99" customWidth="1"/>
    <col min="4" max="4" width="20" style="99" customWidth="1"/>
    <col min="5" max="6" width="21.875" style="99" customWidth="1"/>
    <col min="7" max="7" width="22.5" style="99" customWidth="1"/>
    <col min="8" max="8" width="9" style="99"/>
    <col min="9" max="9" width="9.5" style="99" bestFit="1" customWidth="1"/>
    <col min="10" max="16384" width="9" style="99"/>
  </cols>
  <sheetData>
    <row r="2" spans="1:7" ht="18" x14ac:dyDescent="0.3">
      <c r="B2" s="1138" t="s">
        <v>1535</v>
      </c>
      <c r="G2" s="1028" t="s">
        <v>180</v>
      </c>
    </row>
    <row r="3" spans="1:7" x14ac:dyDescent="0.3">
      <c r="B3" s="1139" t="s">
        <v>1508</v>
      </c>
    </row>
    <row r="5" spans="1:7" x14ac:dyDescent="0.3">
      <c r="B5" s="1140"/>
      <c r="C5" s="1140"/>
      <c r="D5" s="1141" t="s">
        <v>183</v>
      </c>
      <c r="E5" s="1141" t="s">
        <v>184</v>
      </c>
      <c r="F5" s="1141" t="s">
        <v>185</v>
      </c>
      <c r="G5" s="1141" t="s">
        <v>221</v>
      </c>
    </row>
    <row r="6" spans="1:7" ht="34.5" x14ac:dyDescent="0.3">
      <c r="B6" s="1142"/>
      <c r="C6" s="1166"/>
      <c r="D6" s="1143" t="s">
        <v>1536</v>
      </c>
      <c r="E6" s="1143" t="s">
        <v>1537</v>
      </c>
      <c r="F6" s="1143" t="s">
        <v>1511</v>
      </c>
      <c r="G6" s="1143" t="s">
        <v>1512</v>
      </c>
    </row>
    <row r="7" spans="1:7" x14ac:dyDescent="0.3">
      <c r="A7" s="36"/>
      <c r="B7" s="1144"/>
      <c r="C7" s="1365" t="s">
        <v>1538</v>
      </c>
      <c r="D7" s="1365"/>
      <c r="E7" s="1365"/>
      <c r="F7" s="1365"/>
      <c r="G7" s="1365"/>
    </row>
    <row r="8" spans="1:7" x14ac:dyDescent="0.3">
      <c r="B8" s="1148">
        <v>1</v>
      </c>
      <c r="C8" s="1149" t="s">
        <v>1539</v>
      </c>
      <c r="D8" s="1154"/>
      <c r="E8" s="1154"/>
      <c r="F8" s="1167">
        <v>2</v>
      </c>
      <c r="G8" s="1167">
        <v>1</v>
      </c>
    </row>
    <row r="9" spans="1:7" x14ac:dyDescent="0.3">
      <c r="B9" s="1148">
        <v>2</v>
      </c>
      <c r="C9" s="1168" t="s">
        <v>1540</v>
      </c>
      <c r="D9" s="1154"/>
      <c r="E9" s="1154"/>
      <c r="F9" s="1169">
        <v>90000</v>
      </c>
      <c r="G9" s="1170">
        <v>30000</v>
      </c>
    </row>
    <row r="10" spans="1:7" ht="33" customHeight="1" x14ac:dyDescent="0.3">
      <c r="B10" s="1156">
        <v>3</v>
      </c>
      <c r="C10" s="1171" t="s">
        <v>1541</v>
      </c>
      <c r="D10" s="1164"/>
      <c r="E10" s="1164"/>
      <c r="F10" s="1172">
        <v>90000</v>
      </c>
      <c r="G10" s="1172">
        <v>30000</v>
      </c>
    </row>
    <row r="11" spans="1:7" x14ac:dyDescent="0.3">
      <c r="B11" s="1173"/>
      <c r="C11" s="1366" t="s">
        <v>1542</v>
      </c>
      <c r="D11" s="1366"/>
      <c r="E11" s="1366"/>
      <c r="F11" s="1366"/>
      <c r="G11" s="1366"/>
    </row>
    <row r="12" spans="1:7" ht="33" customHeight="1" x14ac:dyDescent="0.3">
      <c r="B12" s="1148">
        <v>4</v>
      </c>
      <c r="C12" s="1174" t="s">
        <v>1543</v>
      </c>
      <c r="D12" s="1154"/>
      <c r="E12" s="1154"/>
      <c r="F12" s="1170"/>
      <c r="G12" s="1154"/>
    </row>
    <row r="13" spans="1:7" x14ac:dyDescent="0.3">
      <c r="B13" s="1156">
        <v>5</v>
      </c>
      <c r="C13" s="1175" t="s">
        <v>1544</v>
      </c>
      <c r="D13" s="1164"/>
      <c r="E13" s="1164"/>
      <c r="F13" s="1164"/>
      <c r="G13" s="1164"/>
    </row>
    <row r="14" spans="1:7" x14ac:dyDescent="0.3">
      <c r="B14" s="1173"/>
      <c r="C14" s="1366" t="s">
        <v>1545</v>
      </c>
      <c r="D14" s="1366"/>
      <c r="E14" s="1366"/>
      <c r="F14" s="1366"/>
      <c r="G14" s="1366"/>
    </row>
    <row r="15" spans="1:7" ht="33" x14ac:dyDescent="0.3">
      <c r="B15" s="1148">
        <v>6</v>
      </c>
      <c r="C15" s="1174" t="s">
        <v>1546</v>
      </c>
      <c r="D15" s="1154"/>
      <c r="E15" s="1154"/>
      <c r="F15" s="1167">
        <v>2</v>
      </c>
      <c r="G15" s="1154"/>
    </row>
    <row r="16" spans="1:7" x14ac:dyDescent="0.3">
      <c r="B16" s="1176">
        <v>7</v>
      </c>
      <c r="C16" s="1177" t="s">
        <v>1547</v>
      </c>
      <c r="D16" s="1154"/>
      <c r="E16" s="1178"/>
      <c r="F16" s="1179">
        <v>329499.5</v>
      </c>
      <c r="G16" s="1154"/>
    </row>
    <row r="17" spans="2:7" x14ac:dyDescent="0.3">
      <c r="B17" s="1180">
        <v>8</v>
      </c>
      <c r="C17" s="1181" t="s">
        <v>1548</v>
      </c>
      <c r="D17" s="1154"/>
      <c r="E17" s="1178"/>
      <c r="F17" s="1179">
        <v>329499.5</v>
      </c>
      <c r="G17" s="1154"/>
    </row>
    <row r="18" spans="2:7" x14ac:dyDescent="0.3">
      <c r="B18" s="1148">
        <v>9</v>
      </c>
      <c r="C18" s="1151" t="s">
        <v>1526</v>
      </c>
      <c r="D18" s="1154"/>
      <c r="E18" s="1154"/>
      <c r="F18" s="1182"/>
      <c r="G18" s="1154"/>
    </row>
    <row r="19" spans="2:7" ht="33" customHeight="1" x14ac:dyDescent="0.3">
      <c r="B19" s="1148">
        <v>10</v>
      </c>
      <c r="C19" s="1153" t="s">
        <v>1549</v>
      </c>
      <c r="D19" s="1154"/>
      <c r="E19" s="1178"/>
      <c r="F19" s="1179">
        <v>329499.5</v>
      </c>
      <c r="G19" s="1154"/>
    </row>
    <row r="20" spans="2:7" x14ac:dyDescent="0.3">
      <c r="B20" s="1183">
        <v>11</v>
      </c>
      <c r="C20" s="1184" t="s">
        <v>1550</v>
      </c>
      <c r="D20" s="1185"/>
      <c r="E20" s="1186"/>
      <c r="F20" s="1187">
        <v>245961.5</v>
      </c>
      <c r="G20" s="1185"/>
    </row>
    <row r="21" spans="2:7" x14ac:dyDescent="0.3">
      <c r="B21" s="1140"/>
      <c r="C21" s="1140"/>
      <c r="D21" s="1140"/>
      <c r="E21" s="1140"/>
      <c r="F21" s="1140"/>
      <c r="G21" s="1140"/>
    </row>
    <row r="22" spans="2:7" ht="18" x14ac:dyDescent="0.3">
      <c r="B22" s="1140" t="s">
        <v>1534</v>
      </c>
      <c r="C22" s="1140"/>
      <c r="D22" s="1140"/>
      <c r="E22" s="1140"/>
      <c r="F22" s="1140"/>
      <c r="G22" s="1140"/>
    </row>
  </sheetData>
  <mergeCells count="3">
    <mergeCell ref="C7:G7"/>
    <mergeCell ref="C11:G11"/>
    <mergeCell ref="C14:G14"/>
  </mergeCells>
  <hyperlinks>
    <hyperlink ref="G2" location="_INDEX" display="Index" xr:uid="{0D143F69-B101-48C9-B626-5122FAF0D460}"/>
  </hyperlinks>
  <pageMargins left="0.70866141732283472" right="0.70866141732283472" top="0.74803149606299213" bottom="0.74803149606299213" header="0.31496062992125984" footer="0.31496062992125984"/>
  <pageSetup paperSize="9" scale="74" fitToHeight="0" orientation="landscape" cellComments="asDisplayed"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93E2-B945-42D8-AED0-90BA930CCDA4}">
  <sheetPr codeName="Tabelle48">
    <tabColor theme="5"/>
    <pageSetUpPr fitToPage="1"/>
  </sheetPr>
  <dimension ref="B2:Y31"/>
  <sheetViews>
    <sheetView showGridLines="0" zoomScale="70" zoomScaleNormal="70" zoomScalePageLayoutView="90" workbookViewId="0">
      <selection activeCell="M16" sqref="M16"/>
    </sheetView>
  </sheetViews>
  <sheetFormatPr baseColWidth="10" defaultColWidth="9" defaultRowHeight="16.5" x14ac:dyDescent="0.3"/>
  <cols>
    <col min="1" max="2" width="9" style="99"/>
    <col min="3" max="3" width="28.625" style="99" customWidth="1"/>
    <col min="4" max="8" width="19.875" style="99" customWidth="1"/>
    <col min="9" max="9" width="19.875" style="565" customWidth="1"/>
    <col min="10" max="10" width="19.875" style="99" customWidth="1"/>
    <col min="11" max="11" width="22" style="99" customWidth="1"/>
    <col min="12" max="12" width="9" style="99"/>
    <col min="13" max="13" width="255.625" style="99" customWidth="1"/>
    <col min="14" max="16384" width="9" style="99"/>
  </cols>
  <sheetData>
    <row r="2" spans="2:25" x14ac:dyDescent="0.3">
      <c r="B2" s="1138" t="s">
        <v>1551</v>
      </c>
      <c r="K2" s="1028" t="s">
        <v>180</v>
      </c>
    </row>
    <row r="3" spans="2:25" ht="14.25" customHeight="1" x14ac:dyDescent="0.3">
      <c r="B3" s="1139" t="s">
        <v>1508</v>
      </c>
      <c r="C3" s="520"/>
      <c r="D3" s="520"/>
      <c r="E3" s="520"/>
      <c r="F3" s="520"/>
      <c r="G3" s="520"/>
      <c r="H3" s="520"/>
      <c r="I3" s="566"/>
      <c r="J3" s="520"/>
    </row>
    <row r="4" spans="2:25" x14ac:dyDescent="0.3">
      <c r="E4" s="520"/>
      <c r="F4" s="520"/>
      <c r="G4" s="520"/>
      <c r="H4" s="520"/>
      <c r="I4" s="566"/>
    </row>
    <row r="5" spans="2:25" x14ac:dyDescent="0.3">
      <c r="B5" s="1140"/>
      <c r="C5" s="1140"/>
      <c r="D5" s="1141" t="s">
        <v>183</v>
      </c>
      <c r="E5" s="1141" t="s">
        <v>184</v>
      </c>
      <c r="F5" s="1141" t="s">
        <v>185</v>
      </c>
      <c r="G5" s="1141" t="s">
        <v>221</v>
      </c>
      <c r="H5" s="1141" t="s">
        <v>222</v>
      </c>
      <c r="I5" s="1141" t="s">
        <v>284</v>
      </c>
      <c r="J5" s="1141" t="s">
        <v>1552</v>
      </c>
      <c r="K5" s="1141" t="s">
        <v>1553</v>
      </c>
    </row>
    <row r="6" spans="2:25" ht="148.5" x14ac:dyDescent="0.3">
      <c r="B6" s="1142"/>
      <c r="C6" s="1143" t="s">
        <v>1554</v>
      </c>
      <c r="D6" s="1143" t="s">
        <v>1555</v>
      </c>
      <c r="E6" s="1143" t="s">
        <v>1556</v>
      </c>
      <c r="F6" s="1143" t="s">
        <v>1557</v>
      </c>
      <c r="G6" s="1143" t="s">
        <v>1558</v>
      </c>
      <c r="H6" s="1143" t="s">
        <v>1559</v>
      </c>
      <c r="I6" s="1143" t="s">
        <v>1560</v>
      </c>
      <c r="J6" s="1143" t="s">
        <v>1561</v>
      </c>
      <c r="K6" s="1143" t="s">
        <v>1562</v>
      </c>
      <c r="M6" s="567"/>
      <c r="N6" s="568"/>
      <c r="O6" s="568"/>
      <c r="P6" s="568"/>
      <c r="Q6" s="568"/>
      <c r="R6" s="568"/>
      <c r="S6" s="568"/>
      <c r="T6" s="568"/>
      <c r="U6" s="568"/>
      <c r="V6" s="568"/>
      <c r="W6" s="568"/>
      <c r="X6" s="568"/>
      <c r="Y6" s="568"/>
    </row>
    <row r="7" spans="2:25" x14ac:dyDescent="0.3">
      <c r="B7" s="1188">
        <v>1</v>
      </c>
      <c r="C7" s="1189" t="s">
        <v>1563</v>
      </c>
      <c r="D7" s="1190">
        <v>0</v>
      </c>
      <c r="E7" s="1190">
        <v>0</v>
      </c>
      <c r="F7" s="1190">
        <v>0</v>
      </c>
      <c r="G7" s="1190">
        <v>0</v>
      </c>
      <c r="H7" s="1190">
        <v>0</v>
      </c>
      <c r="I7" s="1190">
        <v>0</v>
      </c>
      <c r="J7" s="1190">
        <v>0</v>
      </c>
      <c r="K7" s="1190">
        <v>0</v>
      </c>
    </row>
    <row r="8" spans="2:25" x14ac:dyDescent="0.3">
      <c r="B8" s="1191">
        <v>2</v>
      </c>
      <c r="C8" s="1153" t="s">
        <v>1564</v>
      </c>
      <c r="D8" s="1154"/>
      <c r="E8" s="1154"/>
      <c r="F8" s="1154"/>
      <c r="G8" s="1154"/>
      <c r="H8" s="1154"/>
      <c r="I8" s="1154"/>
      <c r="J8" s="1154"/>
      <c r="K8" s="1154"/>
    </row>
    <row r="9" spans="2:25" ht="33" x14ac:dyDescent="0.3">
      <c r="B9" s="1191">
        <v>3</v>
      </c>
      <c r="C9" s="1153" t="s">
        <v>1565</v>
      </c>
      <c r="D9" s="1154"/>
      <c r="E9" s="1154"/>
      <c r="F9" s="1154"/>
      <c r="G9" s="1154"/>
      <c r="H9" s="1154"/>
      <c r="I9" s="1154"/>
      <c r="J9" s="1154"/>
      <c r="K9" s="1154"/>
    </row>
    <row r="10" spans="2:25" ht="49.5" x14ac:dyDescent="0.3">
      <c r="B10" s="1191">
        <v>4</v>
      </c>
      <c r="C10" s="1153" t="s">
        <v>1566</v>
      </c>
      <c r="D10" s="1154"/>
      <c r="E10" s="1154"/>
      <c r="F10" s="1154"/>
      <c r="G10" s="1154"/>
      <c r="H10" s="1154"/>
      <c r="I10" s="1154"/>
      <c r="J10" s="1154"/>
      <c r="K10" s="1154"/>
    </row>
    <row r="11" spans="2:25" x14ac:dyDescent="0.3">
      <c r="B11" s="1191">
        <v>5</v>
      </c>
      <c r="C11" s="1153" t="s">
        <v>1567</v>
      </c>
      <c r="D11" s="1154"/>
      <c r="E11" s="1154"/>
      <c r="F11" s="1154"/>
      <c r="G11" s="1154"/>
      <c r="H11" s="1154"/>
      <c r="I11" s="1154"/>
      <c r="J11" s="1154"/>
      <c r="K11" s="1154"/>
    </row>
    <row r="12" spans="2:25" x14ac:dyDescent="0.3">
      <c r="B12" s="1192">
        <v>6</v>
      </c>
      <c r="C12" s="1171" t="s">
        <v>1396</v>
      </c>
      <c r="D12" s="1164"/>
      <c r="E12" s="1164"/>
      <c r="F12" s="1164"/>
      <c r="G12" s="1164"/>
      <c r="H12" s="1164"/>
      <c r="I12" s="1164"/>
      <c r="J12" s="1164"/>
      <c r="K12" s="1164"/>
    </row>
    <row r="13" spans="2:25" x14ac:dyDescent="0.3">
      <c r="B13" s="1193">
        <v>7</v>
      </c>
      <c r="C13" s="1194" t="s">
        <v>1568</v>
      </c>
      <c r="D13" s="1195">
        <v>7664380.8720000023</v>
      </c>
      <c r="E13" s="1195">
        <v>2115207.858</v>
      </c>
      <c r="F13" s="1195">
        <v>5549173.0140000014</v>
      </c>
      <c r="G13" s="1195">
        <v>0</v>
      </c>
      <c r="H13" s="1195">
        <v>0</v>
      </c>
      <c r="I13" s="1195">
        <v>0</v>
      </c>
      <c r="J13" s="1195">
        <v>1364847.0502920002</v>
      </c>
      <c r="K13" s="1195">
        <v>770298.48900000006</v>
      </c>
    </row>
    <row r="14" spans="2:25" x14ac:dyDescent="0.3">
      <c r="B14" s="1191">
        <v>8</v>
      </c>
      <c r="C14" s="1153" t="s">
        <v>1564</v>
      </c>
      <c r="D14" s="1179">
        <v>3832190.4360000012</v>
      </c>
      <c r="E14" s="1170">
        <v>1057603.929</v>
      </c>
      <c r="F14" s="1170">
        <v>2774586.5070000007</v>
      </c>
      <c r="G14" s="1154"/>
      <c r="H14" s="1154"/>
      <c r="I14" s="1154"/>
      <c r="J14" s="1170">
        <v>770298.48900000006</v>
      </c>
      <c r="K14" s="1154"/>
    </row>
    <row r="15" spans="2:25" ht="33" x14ac:dyDescent="0.3">
      <c r="B15" s="1191">
        <v>9</v>
      </c>
      <c r="C15" s="1153" t="s">
        <v>1565</v>
      </c>
      <c r="D15" s="1154"/>
      <c r="E15" s="1154"/>
      <c r="F15" s="1154"/>
      <c r="G15" s="1154"/>
      <c r="H15" s="1154"/>
      <c r="I15" s="1154"/>
      <c r="J15" s="1154"/>
      <c r="K15" s="1154"/>
    </row>
    <row r="16" spans="2:25" ht="49.5" x14ac:dyDescent="0.3">
      <c r="B16" s="1191">
        <v>10</v>
      </c>
      <c r="C16" s="1153" t="s">
        <v>1566</v>
      </c>
      <c r="D16" s="1170">
        <v>3832190.4360000012</v>
      </c>
      <c r="E16" s="1170">
        <v>1057603.929</v>
      </c>
      <c r="F16" s="1170">
        <v>2774586.5070000007</v>
      </c>
      <c r="G16" s="1154"/>
      <c r="H16" s="1154"/>
      <c r="I16" s="1154"/>
      <c r="J16" s="1170">
        <v>594548.561292</v>
      </c>
      <c r="K16" s="1170">
        <v>770298.48900000006</v>
      </c>
    </row>
    <row r="17" spans="2:13" x14ac:dyDescent="0.3">
      <c r="B17" s="1191">
        <v>11</v>
      </c>
      <c r="C17" s="1153" t="s">
        <v>1567</v>
      </c>
      <c r="D17" s="1154"/>
      <c r="E17" s="1154"/>
      <c r="F17" s="1154"/>
      <c r="G17" s="1154"/>
      <c r="H17" s="1154"/>
      <c r="I17" s="1154"/>
      <c r="J17" s="1154"/>
      <c r="K17" s="1154"/>
    </row>
    <row r="18" spans="2:13" x14ac:dyDescent="0.3">
      <c r="B18" s="1192">
        <v>12</v>
      </c>
      <c r="C18" s="1171" t="s">
        <v>1396</v>
      </c>
      <c r="D18" s="1164"/>
      <c r="E18" s="1164"/>
      <c r="F18" s="1164"/>
      <c r="G18" s="1164"/>
      <c r="H18" s="1164"/>
      <c r="I18" s="1164"/>
      <c r="J18" s="1164"/>
      <c r="K18" s="1164"/>
    </row>
    <row r="19" spans="2:13" ht="33" x14ac:dyDescent="0.3">
      <c r="B19" s="1193">
        <v>13</v>
      </c>
      <c r="C19" s="1196" t="s">
        <v>1511</v>
      </c>
      <c r="D19" s="1170">
        <v>3104867.6999999993</v>
      </c>
      <c r="E19" s="1170">
        <v>854604.05999999994</v>
      </c>
      <c r="F19" s="1170">
        <v>2250263.6399999997</v>
      </c>
      <c r="G19" s="1170">
        <v>0</v>
      </c>
      <c r="H19" s="1170">
        <v>0</v>
      </c>
      <c r="I19" s="1170">
        <v>0</v>
      </c>
      <c r="J19" s="1170">
        <v>539520.853917</v>
      </c>
      <c r="K19" s="1170">
        <v>242115.02999999997</v>
      </c>
    </row>
    <row r="20" spans="2:13" x14ac:dyDescent="0.3">
      <c r="B20" s="1191">
        <v>14</v>
      </c>
      <c r="C20" s="1153" t="s">
        <v>1564</v>
      </c>
      <c r="D20" s="1170">
        <v>1552433.8499999996</v>
      </c>
      <c r="E20" s="1170">
        <v>427302.02999999997</v>
      </c>
      <c r="F20" s="1170">
        <v>1125131.8199999998</v>
      </c>
      <c r="G20" s="1154"/>
      <c r="H20" s="1154"/>
      <c r="I20" s="1154"/>
      <c r="J20" s="1170">
        <v>286740.02999999997</v>
      </c>
      <c r="K20" s="1154"/>
    </row>
    <row r="21" spans="2:13" ht="33" x14ac:dyDescent="0.3">
      <c r="B21" s="1191">
        <v>15</v>
      </c>
      <c r="C21" s="1153" t="s">
        <v>1565</v>
      </c>
      <c r="D21" s="1154"/>
      <c r="E21" s="1154"/>
      <c r="F21" s="1154"/>
      <c r="G21" s="1154"/>
      <c r="H21" s="1154"/>
      <c r="I21" s="1154"/>
      <c r="J21" s="1154"/>
      <c r="K21" s="1154"/>
    </row>
    <row r="22" spans="2:13" ht="49.5" x14ac:dyDescent="0.3">
      <c r="B22" s="1191">
        <v>16</v>
      </c>
      <c r="C22" s="1153" t="s">
        <v>1566</v>
      </c>
      <c r="D22" s="1170">
        <v>1552433.8499999996</v>
      </c>
      <c r="E22" s="1170">
        <v>427302.02999999997</v>
      </c>
      <c r="F22" s="1170">
        <v>1125131.8199999998</v>
      </c>
      <c r="G22" s="1154"/>
      <c r="H22" s="1154"/>
      <c r="I22" s="1154"/>
      <c r="J22" s="1170">
        <v>252780.823917</v>
      </c>
      <c r="K22" s="1170">
        <v>242115.02999999997</v>
      </c>
    </row>
    <row r="23" spans="2:13" x14ac:dyDescent="0.3">
      <c r="B23" s="1191">
        <v>17</v>
      </c>
      <c r="C23" s="1153" t="s">
        <v>1567</v>
      </c>
      <c r="D23" s="1154"/>
      <c r="E23" s="1154"/>
      <c r="F23" s="1154"/>
      <c r="G23" s="1154"/>
      <c r="H23" s="1154"/>
      <c r="I23" s="1154"/>
      <c r="J23" s="1154"/>
      <c r="K23" s="1154"/>
    </row>
    <row r="24" spans="2:13" x14ac:dyDescent="0.3">
      <c r="B24" s="1192">
        <v>18</v>
      </c>
      <c r="C24" s="1171" t="s">
        <v>1396</v>
      </c>
      <c r="D24" s="1164"/>
      <c r="E24" s="1164"/>
      <c r="F24" s="1164"/>
      <c r="G24" s="1164"/>
      <c r="H24" s="1164"/>
      <c r="I24" s="1164"/>
      <c r="J24" s="1164"/>
      <c r="K24" s="1164"/>
    </row>
    <row r="25" spans="2:13" x14ac:dyDescent="0.3">
      <c r="B25" s="1193">
        <v>19</v>
      </c>
      <c r="C25" s="1197" t="s">
        <v>1569</v>
      </c>
      <c r="D25" s="1198">
        <v>307821.76666666666</v>
      </c>
      <c r="E25" s="1198">
        <v>92952.941666666666</v>
      </c>
      <c r="F25" s="1198">
        <v>214868.82499999998</v>
      </c>
      <c r="G25" s="1198">
        <v>0</v>
      </c>
      <c r="H25" s="1198">
        <v>0</v>
      </c>
      <c r="I25" s="1198">
        <v>0</v>
      </c>
      <c r="J25" s="1198">
        <v>63234.168999999994</v>
      </c>
      <c r="K25" s="1198">
        <v>33884.166666666664</v>
      </c>
    </row>
    <row r="26" spans="2:13" x14ac:dyDescent="0.3">
      <c r="B26" s="1191">
        <v>20</v>
      </c>
      <c r="C26" s="1153" t="s">
        <v>1564</v>
      </c>
      <c r="D26" s="1170">
        <v>153910.88333333333</v>
      </c>
      <c r="E26" s="1170">
        <v>46476.470833333333</v>
      </c>
      <c r="F26" s="1170">
        <v>107434.41249999999</v>
      </c>
      <c r="G26" s="1154"/>
      <c r="H26" s="1154"/>
      <c r="I26" s="1154"/>
      <c r="J26" s="1170">
        <v>36831.666666666664</v>
      </c>
      <c r="K26" s="1154"/>
      <c r="M26" s="568"/>
    </row>
    <row r="27" spans="2:13" ht="33" x14ac:dyDescent="0.3">
      <c r="B27" s="1191">
        <v>21</v>
      </c>
      <c r="C27" s="1153" t="s">
        <v>1565</v>
      </c>
      <c r="D27" s="1154"/>
      <c r="E27" s="1154"/>
      <c r="F27" s="1154"/>
      <c r="G27" s="1154"/>
      <c r="H27" s="1154"/>
      <c r="I27" s="1154"/>
      <c r="J27" s="1154"/>
      <c r="K27" s="1154"/>
    </row>
    <row r="28" spans="2:13" ht="49.5" x14ac:dyDescent="0.3">
      <c r="B28" s="1191">
        <v>22</v>
      </c>
      <c r="C28" s="1153" t="s">
        <v>1566</v>
      </c>
      <c r="D28" s="1170">
        <v>153910.88333333333</v>
      </c>
      <c r="E28" s="1170">
        <v>46476.470833333333</v>
      </c>
      <c r="F28" s="1170">
        <v>107434.41249999999</v>
      </c>
      <c r="G28" s="1154"/>
      <c r="H28" s="1154"/>
      <c r="I28" s="1154"/>
      <c r="J28" s="1170">
        <v>26402.50233333333</v>
      </c>
      <c r="K28" s="1170">
        <v>33884.166666666664</v>
      </c>
    </row>
    <row r="29" spans="2:13" x14ac:dyDescent="0.3">
      <c r="B29" s="1191">
        <v>23</v>
      </c>
      <c r="C29" s="1153" t="s">
        <v>1567</v>
      </c>
      <c r="D29" s="1154"/>
      <c r="E29" s="1154"/>
      <c r="F29" s="1154"/>
      <c r="G29" s="1154"/>
      <c r="H29" s="1154"/>
      <c r="I29" s="1154"/>
      <c r="J29" s="1154"/>
      <c r="K29" s="1154"/>
    </row>
    <row r="30" spans="2:13" x14ac:dyDescent="0.3">
      <c r="B30" s="1192">
        <v>24</v>
      </c>
      <c r="C30" s="1171" t="s">
        <v>1396</v>
      </c>
      <c r="D30" s="1164"/>
      <c r="E30" s="1164"/>
      <c r="F30" s="1164"/>
      <c r="G30" s="1164"/>
      <c r="H30" s="1164"/>
      <c r="I30" s="1164"/>
      <c r="J30" s="1164"/>
      <c r="K30" s="1164"/>
    </row>
    <row r="31" spans="2:13" x14ac:dyDescent="0.3">
      <c r="B31" s="1199">
        <v>25</v>
      </c>
      <c r="C31" s="1200" t="s">
        <v>1570</v>
      </c>
      <c r="D31" s="1201">
        <v>11077070.338666668</v>
      </c>
      <c r="E31" s="1201">
        <v>3062764.8596666669</v>
      </c>
      <c r="F31" s="1201">
        <v>8014305.4790000012</v>
      </c>
      <c r="G31" s="1201">
        <v>0</v>
      </c>
      <c r="H31" s="1201">
        <v>0</v>
      </c>
      <c r="I31" s="1201">
        <v>0</v>
      </c>
      <c r="J31" s="1201">
        <v>1967602.0732090001</v>
      </c>
      <c r="K31" s="1201">
        <v>1046297.6856666667</v>
      </c>
    </row>
  </sheetData>
  <hyperlinks>
    <hyperlink ref="K2" location="_INDEX" display="Index" xr:uid="{8886B500-0A83-4F21-8D86-6F3643ED9296}"/>
  </hyperlinks>
  <pageMargins left="0.70866141732283472" right="0.70866141732283472" top="0.74803149606299213" bottom="0.74803149606299213" header="0.31496062992125984" footer="0.31496062992125984"/>
  <pageSetup paperSize="9" scale="63" fitToHeight="0" orientation="landscape" cellComments="asDisplayed"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2A79-34E8-4A8F-8434-B508BB3B8D7B}">
  <sheetPr codeName="Tabelle49">
    <tabColor theme="5"/>
  </sheetPr>
  <dimension ref="B1:D21"/>
  <sheetViews>
    <sheetView showGridLines="0" zoomScale="115" zoomScaleNormal="115" workbookViewId="0">
      <selection activeCell="D7" sqref="D7:D10"/>
    </sheetView>
  </sheetViews>
  <sheetFormatPr baseColWidth="10" defaultColWidth="9" defaultRowHeight="16.5" x14ac:dyDescent="0.3"/>
  <cols>
    <col min="1" max="1" width="9" style="4"/>
    <col min="2" max="2" width="8.625" style="4" customWidth="1"/>
    <col min="3" max="3" width="24.5" style="4" customWidth="1"/>
    <col min="4" max="4" width="48" style="4" customWidth="1"/>
    <col min="5" max="7" width="9" style="4"/>
    <col min="8" max="8" width="37" style="4" customWidth="1"/>
    <col min="9" max="9" width="42.125" style="4" customWidth="1"/>
    <col min="10" max="16384" width="9" style="4"/>
  </cols>
  <sheetData>
    <row r="1" spans="2:4" x14ac:dyDescent="0.3">
      <c r="D1" s="1028" t="s">
        <v>180</v>
      </c>
    </row>
    <row r="2" spans="2:4" x14ac:dyDescent="0.3">
      <c r="B2" s="221" t="s">
        <v>1571</v>
      </c>
    </row>
    <row r="3" spans="2:4" ht="15" customHeight="1" x14ac:dyDescent="0.3">
      <c r="B3" s="221"/>
    </row>
    <row r="4" spans="2:4" ht="15" customHeight="1" x14ac:dyDescent="0.3">
      <c r="B4" s="221"/>
    </row>
    <row r="5" spans="2:4" ht="18" customHeight="1" x14ac:dyDescent="0.3">
      <c r="D5" s="131" t="s">
        <v>183</v>
      </c>
    </row>
    <row r="6" spans="2:4" ht="33" x14ac:dyDescent="0.3">
      <c r="B6" s="76"/>
      <c r="C6" s="483" t="s">
        <v>1572</v>
      </c>
      <c r="D6" s="130" t="s">
        <v>1573</v>
      </c>
    </row>
    <row r="7" spans="2:4" x14ac:dyDescent="0.3">
      <c r="B7" s="376">
        <v>1</v>
      </c>
      <c r="C7" s="572" t="s">
        <v>1574</v>
      </c>
      <c r="D7" s="1202">
        <v>1</v>
      </c>
    </row>
    <row r="8" spans="2:4" x14ac:dyDescent="0.3">
      <c r="B8" s="378">
        <v>2</v>
      </c>
      <c r="C8" s="573" t="s">
        <v>1575</v>
      </c>
      <c r="D8" s="1203">
        <v>3</v>
      </c>
    </row>
    <row r="9" spans="2:4" x14ac:dyDescent="0.3">
      <c r="B9" s="378">
        <v>3</v>
      </c>
      <c r="C9" s="573" t="s">
        <v>1576</v>
      </c>
      <c r="D9" s="1203">
        <v>1</v>
      </c>
    </row>
    <row r="10" spans="2:4" x14ac:dyDescent="0.3">
      <c r="B10" s="378">
        <v>4</v>
      </c>
      <c r="C10" s="573" t="s">
        <v>1577</v>
      </c>
      <c r="D10" s="1203">
        <v>1</v>
      </c>
    </row>
    <row r="11" spans="2:4" x14ac:dyDescent="0.3">
      <c r="B11" s="378">
        <v>5</v>
      </c>
      <c r="C11" s="573" t="s">
        <v>1578</v>
      </c>
      <c r="D11" s="780"/>
    </row>
    <row r="12" spans="2:4" x14ac:dyDescent="0.3">
      <c r="B12" s="378">
        <v>6</v>
      </c>
      <c r="C12" s="573" t="s">
        <v>1579</v>
      </c>
      <c r="D12" s="780"/>
    </row>
    <row r="13" spans="2:4" x14ac:dyDescent="0.3">
      <c r="B13" s="378">
        <v>7</v>
      </c>
      <c r="C13" s="573" t="s">
        <v>1580</v>
      </c>
      <c r="D13" s="780"/>
    </row>
    <row r="14" spans="2:4" x14ac:dyDescent="0.3">
      <c r="B14" s="378">
        <v>8</v>
      </c>
      <c r="C14" s="573" t="s">
        <v>1581</v>
      </c>
      <c r="D14" s="780"/>
    </row>
    <row r="15" spans="2:4" x14ac:dyDescent="0.3">
      <c r="B15" s="378">
        <v>9</v>
      </c>
      <c r="C15" s="573" t="s">
        <v>1582</v>
      </c>
      <c r="D15" s="780"/>
    </row>
    <row r="16" spans="2:4" x14ac:dyDescent="0.3">
      <c r="B16" s="378">
        <v>10</v>
      </c>
      <c r="C16" s="573" t="s">
        <v>1583</v>
      </c>
      <c r="D16" s="780"/>
    </row>
    <row r="17" spans="2:4" x14ac:dyDescent="0.3">
      <c r="B17" s="230">
        <v>11</v>
      </c>
      <c r="C17" s="588" t="s">
        <v>1584</v>
      </c>
      <c r="D17" s="781"/>
    </row>
    <row r="21" spans="2:4" x14ac:dyDescent="0.3">
      <c r="D21" s="5"/>
    </row>
  </sheetData>
  <hyperlinks>
    <hyperlink ref="D1" location="_INDEX" display="Index" xr:uid="{3B1EE3B8-A8E2-4501-8DB3-A053196BA1C1}"/>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A73-8FE4-4027-97B0-D348AAA704F2}">
  <sheetPr codeName="Tabelle50">
    <tabColor theme="5"/>
  </sheetPr>
  <dimension ref="A2:M16"/>
  <sheetViews>
    <sheetView showGridLines="0" zoomScale="90" zoomScaleNormal="90" workbookViewId="0">
      <selection activeCell="F19" sqref="F19"/>
    </sheetView>
  </sheetViews>
  <sheetFormatPr baseColWidth="10" defaultColWidth="9" defaultRowHeight="16.5" x14ac:dyDescent="0.3"/>
  <cols>
    <col min="1" max="1" width="9" style="99"/>
    <col min="2" max="2" width="7.375" style="99" customWidth="1"/>
    <col min="3" max="3" width="41.5" style="99" customWidth="1"/>
    <col min="4" max="4" width="22.875" style="99" customWidth="1"/>
    <col min="5" max="5" width="23.375" style="99" customWidth="1"/>
    <col min="6" max="6" width="14.75" style="99" customWidth="1"/>
    <col min="7" max="7" width="14.625" style="99" customWidth="1"/>
    <col min="8" max="8" width="19.25" style="99" customWidth="1"/>
    <col min="9" max="9" width="19.75" style="99" customWidth="1"/>
    <col min="10" max="10" width="17" style="99" customWidth="1"/>
    <col min="11" max="11" width="13.75" style="99" customWidth="1"/>
    <col min="12" max="12" width="12.625" style="99" customWidth="1"/>
    <col min="13" max="13" width="14" style="99" customWidth="1"/>
    <col min="14" max="16384" width="9" style="99"/>
  </cols>
  <sheetData>
    <row r="2" spans="1:13" ht="18" x14ac:dyDescent="0.3">
      <c r="B2" s="1138" t="s">
        <v>1585</v>
      </c>
      <c r="J2" s="1028" t="s">
        <v>180</v>
      </c>
    </row>
    <row r="3" spans="1:13" x14ac:dyDescent="0.3">
      <c r="B3" s="1139" t="s">
        <v>1508</v>
      </c>
      <c r="C3" s="569"/>
      <c r="D3" s="569"/>
      <c r="E3" s="569"/>
      <c r="F3" s="569"/>
      <c r="G3" s="574"/>
      <c r="H3" s="574"/>
      <c r="I3" s="574"/>
      <c r="J3" s="574"/>
      <c r="K3" s="574"/>
      <c r="L3" s="574"/>
      <c r="M3" s="574"/>
    </row>
    <row r="4" spans="1:13" x14ac:dyDescent="0.3">
      <c r="C4" s="569"/>
      <c r="D4" s="569"/>
      <c r="E4" s="569"/>
      <c r="F4" s="569"/>
      <c r="G4" s="574"/>
      <c r="H4" s="574"/>
      <c r="I4" s="574"/>
      <c r="J4" s="574"/>
      <c r="K4" s="574"/>
      <c r="L4" s="574"/>
      <c r="M4" s="574"/>
    </row>
    <row r="5" spans="1:13" x14ac:dyDescent="0.3">
      <c r="B5" s="1140"/>
      <c r="C5" s="1140"/>
      <c r="D5" s="1141" t="s">
        <v>1586</v>
      </c>
      <c r="E5" s="1141" t="s">
        <v>184</v>
      </c>
      <c r="F5" s="1141" t="s">
        <v>185</v>
      </c>
      <c r="G5" s="1141" t="s">
        <v>221</v>
      </c>
      <c r="H5" s="1141" t="s">
        <v>222</v>
      </c>
      <c r="I5" s="1141" t="s">
        <v>284</v>
      </c>
      <c r="J5" s="1141" t="s">
        <v>285</v>
      </c>
      <c r="K5" s="1141" t="s">
        <v>1043</v>
      </c>
      <c r="L5" s="1141" t="s">
        <v>1044</v>
      </c>
      <c r="M5" s="1141" t="s">
        <v>1045</v>
      </c>
    </row>
    <row r="6" spans="1:13" ht="15" customHeight="1" x14ac:dyDescent="0.3">
      <c r="B6" s="1140"/>
      <c r="C6" s="575"/>
      <c r="D6" s="1367" t="s">
        <v>1587</v>
      </c>
      <c r="E6" s="1367"/>
      <c r="F6" s="1367"/>
      <c r="G6" s="1368" t="s">
        <v>1588</v>
      </c>
      <c r="H6" s="1369"/>
      <c r="I6" s="1369"/>
      <c r="J6" s="1369"/>
      <c r="K6" s="1369"/>
      <c r="L6" s="1369"/>
      <c r="M6" s="576"/>
    </row>
    <row r="7" spans="1:13" ht="49.5" x14ac:dyDescent="0.3">
      <c r="B7" s="1142"/>
      <c r="C7" s="1142"/>
      <c r="D7" s="577" t="s">
        <v>1563</v>
      </c>
      <c r="E7" s="577" t="s">
        <v>1568</v>
      </c>
      <c r="F7" s="577" t="s">
        <v>1589</v>
      </c>
      <c r="G7" s="577" t="s">
        <v>1590</v>
      </c>
      <c r="H7" s="577" t="s">
        <v>1591</v>
      </c>
      <c r="I7" s="577" t="s">
        <v>1592</v>
      </c>
      <c r="J7" s="577" t="s">
        <v>1593</v>
      </c>
      <c r="K7" s="577" t="s">
        <v>1594</v>
      </c>
      <c r="L7" s="577" t="s">
        <v>1595</v>
      </c>
      <c r="M7" s="577" t="s">
        <v>1596</v>
      </c>
    </row>
    <row r="8" spans="1:13" x14ac:dyDescent="0.3">
      <c r="A8" s="505"/>
      <c r="B8" s="1204">
        <v>1</v>
      </c>
      <c r="C8" s="1205" t="s">
        <v>1597</v>
      </c>
      <c r="D8" s="578"/>
      <c r="E8" s="578"/>
      <c r="F8" s="578"/>
      <c r="G8" s="578"/>
      <c r="H8" s="578"/>
      <c r="I8" s="578"/>
      <c r="J8" s="578"/>
      <c r="K8" s="578"/>
      <c r="L8" s="578"/>
      <c r="M8" s="579">
        <v>134</v>
      </c>
    </row>
    <row r="9" spans="1:13" x14ac:dyDescent="0.3">
      <c r="A9" s="505"/>
      <c r="B9" s="1206">
        <v>2</v>
      </c>
      <c r="C9" s="1207" t="s">
        <v>1598</v>
      </c>
      <c r="D9" s="580">
        <v>9</v>
      </c>
      <c r="E9" s="580">
        <v>6</v>
      </c>
      <c r="F9" s="580">
        <v>15</v>
      </c>
      <c r="G9" s="581"/>
      <c r="H9" s="581"/>
      <c r="I9" s="581"/>
      <c r="J9" s="581"/>
      <c r="K9" s="581"/>
      <c r="L9" s="581"/>
      <c r="M9" s="582"/>
    </row>
    <row r="10" spans="1:13" x14ac:dyDescent="0.3">
      <c r="A10" s="505"/>
      <c r="B10" s="1206">
        <v>3</v>
      </c>
      <c r="C10" s="1207" t="s">
        <v>1599</v>
      </c>
      <c r="D10" s="581"/>
      <c r="E10" s="581"/>
      <c r="F10" s="581"/>
      <c r="G10" s="1208"/>
      <c r="H10" s="580">
        <v>12</v>
      </c>
      <c r="I10" s="1208"/>
      <c r="J10" s="580">
        <v>20</v>
      </c>
      <c r="K10" s="580">
        <v>7</v>
      </c>
      <c r="L10" s="1208"/>
      <c r="M10" s="582"/>
    </row>
    <row r="11" spans="1:13" x14ac:dyDescent="0.3">
      <c r="A11" s="505"/>
      <c r="B11" s="1206">
        <v>4</v>
      </c>
      <c r="C11" s="1207" t="s">
        <v>1600</v>
      </c>
      <c r="D11" s="581"/>
      <c r="E11" s="581"/>
      <c r="F11" s="581"/>
      <c r="G11" s="1208"/>
      <c r="H11" s="580">
        <v>26</v>
      </c>
      <c r="I11" s="1208"/>
      <c r="J11" s="580">
        <v>8</v>
      </c>
      <c r="K11" s="580">
        <v>46</v>
      </c>
      <c r="L11" s="1208"/>
      <c r="M11" s="582"/>
    </row>
    <row r="12" spans="1:13" x14ac:dyDescent="0.3">
      <c r="A12" s="505"/>
      <c r="B12" s="1206">
        <v>5</v>
      </c>
      <c r="C12" s="1209" t="s">
        <v>1601</v>
      </c>
      <c r="D12" s="1210">
        <v>1184000</v>
      </c>
      <c r="E12" s="1210">
        <v>12061546.100000001</v>
      </c>
      <c r="F12" s="1210">
        <v>13245546.100000001</v>
      </c>
      <c r="G12" s="1208"/>
      <c r="H12" s="1211">
        <v>9432143.6387623362</v>
      </c>
      <c r="I12" s="1208"/>
      <c r="J12" s="1211">
        <v>7550249.5767752919</v>
      </c>
      <c r="K12" s="1211">
        <v>7946483.3015068322</v>
      </c>
      <c r="L12" s="1208"/>
      <c r="M12" s="583"/>
    </row>
    <row r="13" spans="1:13" x14ac:dyDescent="0.3">
      <c r="A13" s="505"/>
      <c r="B13" s="1206">
        <v>6</v>
      </c>
      <c r="C13" s="1207" t="s">
        <v>1602</v>
      </c>
      <c r="D13" s="1212">
        <v>0</v>
      </c>
      <c r="E13" s="1212">
        <v>4747254</v>
      </c>
      <c r="F13" s="1210">
        <v>4747254</v>
      </c>
      <c r="G13" s="1208"/>
      <c r="H13" s="1211">
        <v>2656181.1387623362</v>
      </c>
      <c r="I13" s="1208"/>
      <c r="J13" s="1211">
        <v>2008887.8767752913</v>
      </c>
      <c r="K13" s="1211">
        <v>1572010.3215068332</v>
      </c>
      <c r="L13" s="1208"/>
      <c r="M13" s="583"/>
    </row>
    <row r="14" spans="1:13" x14ac:dyDescent="0.3">
      <c r="A14" s="505"/>
      <c r="B14" s="1213">
        <v>7</v>
      </c>
      <c r="C14" s="1214" t="s">
        <v>1603</v>
      </c>
      <c r="D14" s="1215">
        <v>1184000</v>
      </c>
      <c r="E14" s="1215">
        <v>7314292.1000000006</v>
      </c>
      <c r="F14" s="1210">
        <v>8498292.1000000015</v>
      </c>
      <c r="G14" s="1216"/>
      <c r="H14" s="1217">
        <v>6775962.5</v>
      </c>
      <c r="I14" s="1216"/>
      <c r="J14" s="1217">
        <v>5541361.7000000011</v>
      </c>
      <c r="K14" s="1217">
        <v>6374472.9799999995</v>
      </c>
      <c r="L14" s="1216"/>
      <c r="M14" s="584"/>
    </row>
    <row r="15" spans="1:13" x14ac:dyDescent="0.3">
      <c r="B15" s="1140"/>
      <c r="C15" s="1140"/>
      <c r="D15" s="1140"/>
      <c r="E15" s="1140"/>
      <c r="F15" s="1140"/>
      <c r="G15" s="1140"/>
      <c r="H15" s="1140"/>
      <c r="I15" s="1140"/>
      <c r="J15" s="1140"/>
      <c r="K15" s="1140"/>
      <c r="L15" s="1140"/>
      <c r="M15" s="1140"/>
    </row>
    <row r="16" spans="1:13" ht="18" x14ac:dyDescent="0.3">
      <c r="B16" s="1140" t="s">
        <v>1534</v>
      </c>
      <c r="C16" s="1140"/>
      <c r="D16" s="1140"/>
      <c r="E16" s="1140"/>
      <c r="F16" s="1140"/>
      <c r="G16" s="1140"/>
      <c r="H16" s="1140"/>
      <c r="I16" s="1140"/>
      <c r="J16" s="1140"/>
      <c r="K16" s="1140"/>
      <c r="L16" s="1140"/>
      <c r="M16" s="1140"/>
    </row>
  </sheetData>
  <mergeCells count="2">
    <mergeCell ref="D6:F6"/>
    <mergeCell ref="G6:L6"/>
  </mergeCells>
  <hyperlinks>
    <hyperlink ref="J2" location="_INDEX" display="Index" xr:uid="{F5027FB6-0EA7-45AA-A30B-4874560A152B}"/>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26CF-141C-4553-A89C-467EC98DBF07}">
  <sheetPr codeName="Tabelle51">
    <tabColor theme="5"/>
  </sheetPr>
  <dimension ref="A2:J15"/>
  <sheetViews>
    <sheetView showGridLines="0" zoomScaleNormal="100" workbookViewId="0">
      <selection activeCell="B16" sqref="B16"/>
    </sheetView>
  </sheetViews>
  <sheetFormatPr baseColWidth="10" defaultColWidth="9" defaultRowHeight="16.5" x14ac:dyDescent="0.3"/>
  <cols>
    <col min="1" max="1" width="9" style="99"/>
    <col min="2" max="2" width="43.25" style="99" customWidth="1"/>
    <col min="3" max="10" width="16.625" style="99" customWidth="1"/>
    <col min="11" max="16384" width="9" style="99"/>
  </cols>
  <sheetData>
    <row r="2" spans="1:10" x14ac:dyDescent="0.3">
      <c r="B2" s="185" t="s">
        <v>1604</v>
      </c>
      <c r="J2" s="1028" t="s">
        <v>180</v>
      </c>
    </row>
    <row r="3" spans="1:10" x14ac:dyDescent="0.3">
      <c r="B3" s="1" t="str">
        <f>Stichtag</f>
        <v>31.12.2024</v>
      </c>
      <c r="C3" s="569"/>
      <c r="D3" s="569"/>
      <c r="E3" s="574"/>
      <c r="F3" s="574"/>
      <c r="G3" s="574"/>
      <c r="H3" s="574"/>
      <c r="I3" s="574"/>
      <c r="J3" s="574"/>
    </row>
    <row r="4" spans="1:10" x14ac:dyDescent="0.3">
      <c r="C4" s="569"/>
      <c r="D4" s="569"/>
      <c r="E4" s="574"/>
      <c r="F4" s="574"/>
      <c r="G4" s="574"/>
      <c r="H4" s="574"/>
      <c r="I4" s="574"/>
      <c r="J4" s="574"/>
    </row>
    <row r="5" spans="1:10" ht="15" customHeight="1" x14ac:dyDescent="0.3">
      <c r="B5" s="1140"/>
      <c r="C5" s="1367" t="s">
        <v>1605</v>
      </c>
      <c r="D5" s="1367"/>
      <c r="E5" s="1368" t="s">
        <v>1606</v>
      </c>
      <c r="F5" s="1369"/>
      <c r="G5" s="1369"/>
      <c r="H5" s="1369"/>
      <c r="I5" s="1369"/>
      <c r="J5" s="1369"/>
    </row>
    <row r="6" spans="1:10" ht="33" x14ac:dyDescent="0.3">
      <c r="B6" s="1142"/>
      <c r="C6" s="577" t="s">
        <v>1607</v>
      </c>
      <c r="D6" s="577" t="s">
        <v>1608</v>
      </c>
      <c r="E6" s="577" t="s">
        <v>1590</v>
      </c>
      <c r="F6" s="577" t="s">
        <v>1609</v>
      </c>
      <c r="G6" s="577" t="s">
        <v>1610</v>
      </c>
      <c r="H6" s="577" t="s">
        <v>1593</v>
      </c>
      <c r="I6" s="577" t="s">
        <v>1594</v>
      </c>
      <c r="J6" s="577" t="s">
        <v>1223</v>
      </c>
    </row>
    <row r="7" spans="1:10" x14ac:dyDescent="0.3">
      <c r="A7" s="505"/>
      <c r="B7" s="1205" t="s">
        <v>1611</v>
      </c>
      <c r="C7" s="686">
        <v>9</v>
      </c>
      <c r="D7" s="686">
        <v>6</v>
      </c>
      <c r="E7" s="578"/>
      <c r="F7" s="578"/>
      <c r="G7" s="578"/>
      <c r="H7" s="578"/>
      <c r="I7" s="578"/>
      <c r="J7" s="578"/>
    </row>
    <row r="8" spans="1:10" ht="33" x14ac:dyDescent="0.3">
      <c r="A8" s="505"/>
      <c r="B8" s="1218" t="s">
        <v>1612</v>
      </c>
      <c r="C8" s="582"/>
      <c r="D8" s="582"/>
      <c r="E8" s="1140"/>
      <c r="F8" s="1219" t="s">
        <v>1613</v>
      </c>
      <c r="G8" s="784"/>
      <c r="H8" s="1219" t="s">
        <v>1614</v>
      </c>
      <c r="I8" s="1219" t="s">
        <v>1615</v>
      </c>
      <c r="J8" s="784"/>
    </row>
    <row r="9" spans="1:10" ht="18" x14ac:dyDescent="0.3">
      <c r="A9" s="505"/>
      <c r="B9" s="1220" t="s">
        <v>1616</v>
      </c>
      <c r="C9" s="1212">
        <v>1184000</v>
      </c>
      <c r="D9" s="1212">
        <v>12061546.100000001</v>
      </c>
      <c r="E9" s="687"/>
      <c r="F9" s="1221">
        <v>77733323.328762382</v>
      </c>
      <c r="G9" s="687"/>
      <c r="H9" s="1221">
        <v>77371433.926775232</v>
      </c>
      <c r="I9" s="1221">
        <v>29486134.42150683</v>
      </c>
      <c r="J9" s="687"/>
    </row>
    <row r="10" spans="1:10" x14ac:dyDescent="0.3">
      <c r="A10" s="505"/>
      <c r="B10" s="1207" t="s">
        <v>1617</v>
      </c>
      <c r="C10" s="1212">
        <v>1184000</v>
      </c>
      <c r="D10" s="1212">
        <v>7314292.1000000006</v>
      </c>
      <c r="E10" s="687"/>
      <c r="F10" s="1221">
        <v>63579730.95000001</v>
      </c>
      <c r="G10" s="687"/>
      <c r="H10" s="1221">
        <v>63378045.69000008</v>
      </c>
      <c r="I10" s="1221">
        <v>24301719.289999995</v>
      </c>
      <c r="J10" s="687"/>
    </row>
    <row r="11" spans="1:10" ht="18" x14ac:dyDescent="0.3">
      <c r="A11" s="505"/>
      <c r="B11" s="1214" t="s">
        <v>1618</v>
      </c>
      <c r="C11" s="1215">
        <v>0</v>
      </c>
      <c r="D11" s="1222">
        <v>4747254</v>
      </c>
      <c r="E11" s="785"/>
      <c r="F11" s="1223">
        <v>14153592.378762357</v>
      </c>
      <c r="G11" s="785"/>
      <c r="H11" s="1223">
        <v>13993388.23677526</v>
      </c>
      <c r="I11" s="1223">
        <v>5184415.1315068323</v>
      </c>
      <c r="J11" s="785"/>
    </row>
    <row r="12" spans="1:10" x14ac:dyDescent="0.3">
      <c r="B12" s="1140"/>
      <c r="C12" s="1224"/>
      <c r="D12" s="1224"/>
      <c r="E12" s="1224"/>
      <c r="F12" s="1224"/>
      <c r="G12" s="1224"/>
      <c r="H12" s="1224"/>
      <c r="I12" s="1224"/>
      <c r="J12" s="1224"/>
    </row>
    <row r="13" spans="1:10" x14ac:dyDescent="0.3">
      <c r="B13" s="1140"/>
      <c r="C13" s="1224"/>
      <c r="D13" s="1225"/>
      <c r="E13" s="1224"/>
      <c r="F13" s="1226"/>
      <c r="G13" s="1224"/>
      <c r="H13" s="1226"/>
      <c r="I13" s="1226"/>
      <c r="J13" s="1140"/>
    </row>
    <row r="14" spans="1:10" ht="18" x14ac:dyDescent="0.3">
      <c r="B14" s="1140" t="s">
        <v>1619</v>
      </c>
      <c r="C14" s="1224"/>
      <c r="D14" s="1224"/>
      <c r="E14" s="1224"/>
      <c r="F14" s="1224"/>
      <c r="G14" s="1224"/>
      <c r="H14" s="1224"/>
      <c r="I14" s="1224"/>
      <c r="J14" s="1140"/>
    </row>
    <row r="15" spans="1:10" ht="18" x14ac:dyDescent="0.3">
      <c r="B15" s="1140" t="s">
        <v>1620</v>
      </c>
      <c r="C15" s="1140"/>
      <c r="D15" s="1140"/>
      <c r="E15" s="1140"/>
      <c r="F15" s="1140"/>
      <c r="G15" s="1140"/>
      <c r="H15" s="1140"/>
      <c r="I15" s="1140"/>
      <c r="J15" s="1140"/>
    </row>
  </sheetData>
  <mergeCells count="2">
    <mergeCell ref="C5:D5"/>
    <mergeCell ref="E5:J5"/>
  </mergeCells>
  <hyperlinks>
    <hyperlink ref="J2" location="_INDEX" display="Index" xr:uid="{EF8ACA49-444F-43CF-A9D4-52DB18E951CC}"/>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2">
    <tabColor theme="5"/>
  </sheetPr>
  <dimension ref="A1:AB26"/>
  <sheetViews>
    <sheetView showGridLines="0" zoomScaleNormal="100" zoomScalePageLayoutView="60" workbookViewId="0">
      <selection activeCell="E10" sqref="E10"/>
    </sheetView>
  </sheetViews>
  <sheetFormatPr baseColWidth="10" defaultColWidth="9" defaultRowHeight="23.25" customHeight="1" x14ac:dyDescent="0.3"/>
  <cols>
    <col min="1" max="2" width="9" style="4"/>
    <col min="3" max="3" width="56.375" style="4" customWidth="1"/>
    <col min="4" max="11" width="15.625" style="4" customWidth="1"/>
    <col min="12" max="16384" width="9" style="4"/>
  </cols>
  <sheetData>
    <row r="1" spans="2:28" ht="16.5" x14ac:dyDescent="0.3"/>
    <row r="2" spans="2:28" ht="16.5" x14ac:dyDescent="0.3">
      <c r="B2" s="121" t="s">
        <v>1621</v>
      </c>
      <c r="C2" s="11"/>
      <c r="D2" s="11"/>
      <c r="E2" s="11"/>
      <c r="F2" s="1371"/>
      <c r="G2" s="1371"/>
      <c r="H2" s="1371"/>
      <c r="I2" s="1371"/>
      <c r="J2" s="11"/>
      <c r="K2" s="11"/>
    </row>
    <row r="3" spans="2:28" ht="16.5" x14ac:dyDescent="0.3">
      <c r="B3" s="1" t="str">
        <f>Stichtag &amp; Einheit_Mio</f>
        <v>31.12.2024 - in Mio. €</v>
      </c>
      <c r="C3" s="11"/>
      <c r="D3" s="11"/>
      <c r="E3" s="11"/>
      <c r="F3" s="11"/>
      <c r="G3" s="11"/>
      <c r="H3" s="11"/>
      <c r="I3" s="11"/>
      <c r="J3" s="11"/>
      <c r="K3" s="11"/>
    </row>
    <row r="4" spans="2:28" ht="16.5" x14ac:dyDescent="0.3">
      <c r="B4" s="11"/>
      <c r="C4" s="11"/>
      <c r="D4" s="11"/>
      <c r="E4" s="11"/>
      <c r="F4" s="11"/>
      <c r="G4" s="11"/>
      <c r="H4" s="11"/>
      <c r="I4" s="11"/>
      <c r="J4" s="11"/>
      <c r="K4" s="11"/>
    </row>
    <row r="5" spans="2:28" ht="35.25" customHeight="1" x14ac:dyDescent="0.3">
      <c r="B5" s="8"/>
      <c r="C5" s="11"/>
      <c r="D5" s="1372" t="s">
        <v>1622</v>
      </c>
      <c r="E5" s="1280"/>
      <c r="F5" s="1280" t="s">
        <v>1623</v>
      </c>
      <c r="G5" s="1280"/>
      <c r="H5" s="1280" t="s">
        <v>1624</v>
      </c>
      <c r="I5" s="1280"/>
      <c r="J5" s="1280" t="s">
        <v>1625</v>
      </c>
      <c r="K5" s="1370"/>
    </row>
    <row r="6" spans="2:28" ht="49.5" x14ac:dyDescent="0.3">
      <c r="B6" s="8"/>
      <c r="C6" s="8"/>
      <c r="D6" s="7"/>
      <c r="E6" s="7" t="s">
        <v>1626</v>
      </c>
      <c r="F6" s="7"/>
      <c r="G6" s="7" t="s">
        <v>1626</v>
      </c>
      <c r="H6" s="7"/>
      <c r="I6" s="7" t="s">
        <v>1627</v>
      </c>
      <c r="J6" s="7"/>
      <c r="K6" s="7" t="s">
        <v>1627</v>
      </c>
    </row>
    <row r="7" spans="2:28" ht="16.5" x14ac:dyDescent="0.3">
      <c r="B7" s="374"/>
      <c r="C7" s="374"/>
      <c r="D7" s="599" t="s">
        <v>725</v>
      </c>
      <c r="E7" s="599" t="s">
        <v>1068</v>
      </c>
      <c r="F7" s="599" t="s">
        <v>1070</v>
      </c>
      <c r="G7" s="599" t="s">
        <v>1072</v>
      </c>
      <c r="H7" s="599" t="s">
        <v>1074</v>
      </c>
      <c r="I7" s="599" t="s">
        <v>1078</v>
      </c>
      <c r="J7" s="599" t="s">
        <v>1080</v>
      </c>
      <c r="K7" s="375">
        <v>100</v>
      </c>
    </row>
    <row r="8" spans="2:28" ht="16.5" x14ac:dyDescent="0.3">
      <c r="B8" s="592" t="s">
        <v>725</v>
      </c>
      <c r="C8" s="595" t="s">
        <v>1628</v>
      </c>
      <c r="D8" s="786">
        <v>8961.5</v>
      </c>
      <c r="E8" s="786">
        <v>1361.8</v>
      </c>
      <c r="F8" s="787"/>
      <c r="G8" s="787"/>
      <c r="H8" s="788">
        <v>23979</v>
      </c>
      <c r="I8" s="788">
        <v>4312</v>
      </c>
      <c r="J8" s="787"/>
      <c r="K8" s="787"/>
      <c r="L8" s="591"/>
      <c r="M8" s="591"/>
      <c r="N8" s="590"/>
      <c r="O8" s="590"/>
      <c r="P8" s="590"/>
      <c r="Q8" s="590"/>
      <c r="R8" s="590"/>
      <c r="S8" s="590"/>
      <c r="U8" s="590"/>
      <c r="V8" s="590"/>
      <c r="W8" s="590"/>
      <c r="X8" s="590"/>
      <c r="Y8" s="590"/>
      <c r="Z8" s="590"/>
      <c r="AA8" s="590"/>
      <c r="AB8" s="590"/>
    </row>
    <row r="9" spans="2:28" ht="16.5" x14ac:dyDescent="0.3">
      <c r="B9" s="593" t="s">
        <v>1068</v>
      </c>
      <c r="C9" s="596" t="s">
        <v>1629</v>
      </c>
      <c r="D9" s="789"/>
      <c r="E9" s="789"/>
      <c r="F9" s="789"/>
      <c r="G9" s="789"/>
      <c r="H9" s="790"/>
      <c r="I9" s="789"/>
      <c r="J9" s="790"/>
      <c r="K9" s="789"/>
      <c r="L9" s="591"/>
      <c r="M9" s="591"/>
      <c r="N9" s="590"/>
      <c r="O9" s="590"/>
      <c r="P9" s="590"/>
      <c r="Q9" s="590"/>
      <c r="R9" s="590"/>
      <c r="S9" s="590"/>
      <c r="U9" s="590"/>
      <c r="V9" s="590"/>
      <c r="W9" s="590"/>
      <c r="X9" s="590"/>
      <c r="Y9" s="590"/>
      <c r="Z9" s="590"/>
      <c r="AA9" s="590"/>
      <c r="AB9" s="590"/>
    </row>
    <row r="10" spans="2:28" ht="16.5" x14ac:dyDescent="0.3">
      <c r="B10" s="593" t="s">
        <v>1070</v>
      </c>
      <c r="C10" s="596" t="s">
        <v>1081</v>
      </c>
      <c r="D10" s="790">
        <v>1864</v>
      </c>
      <c r="E10" s="790">
        <v>1361.8</v>
      </c>
      <c r="F10" s="790">
        <v>1874</v>
      </c>
      <c r="G10" s="790">
        <v>1366.9</v>
      </c>
      <c r="H10" s="790">
        <v>6708</v>
      </c>
      <c r="I10" s="790">
        <v>3920</v>
      </c>
      <c r="J10" s="790">
        <v>6411.6</v>
      </c>
      <c r="K10" s="790">
        <v>3598.8</v>
      </c>
      <c r="L10" s="591"/>
      <c r="M10" s="591"/>
      <c r="N10" s="590"/>
      <c r="O10" s="590"/>
      <c r="P10" s="590"/>
      <c r="Q10" s="590"/>
      <c r="R10" s="590"/>
      <c r="S10" s="590"/>
      <c r="U10" s="590"/>
      <c r="V10" s="590"/>
      <c r="W10" s="590"/>
      <c r="X10" s="590"/>
      <c r="Y10" s="590"/>
      <c r="Z10" s="590"/>
      <c r="AA10" s="590"/>
      <c r="AB10" s="590"/>
    </row>
    <row r="11" spans="2:28" ht="16.5" x14ac:dyDescent="0.3">
      <c r="B11" s="593" t="s">
        <v>1072</v>
      </c>
      <c r="C11" s="597" t="s">
        <v>1630</v>
      </c>
      <c r="D11" s="790">
        <v>851</v>
      </c>
      <c r="E11" s="790">
        <v>713</v>
      </c>
      <c r="F11" s="790">
        <v>866</v>
      </c>
      <c r="G11" s="790">
        <v>696</v>
      </c>
      <c r="H11" s="790">
        <v>2264</v>
      </c>
      <c r="I11" s="790">
        <v>1936.9</v>
      </c>
      <c r="J11" s="790">
        <v>2122.9</v>
      </c>
      <c r="K11" s="790">
        <v>1809</v>
      </c>
      <c r="L11" s="591"/>
      <c r="M11" s="591"/>
      <c r="N11" s="590"/>
      <c r="O11" s="590"/>
      <c r="P11" s="590"/>
      <c r="Q11" s="590"/>
      <c r="R11" s="590"/>
      <c r="S11" s="590"/>
      <c r="U11" s="590"/>
      <c r="V11" s="590"/>
      <c r="W11" s="590"/>
      <c r="X11" s="590"/>
      <c r="Y11" s="590"/>
      <c r="Z11" s="590"/>
      <c r="AA11" s="590"/>
      <c r="AB11" s="590"/>
    </row>
    <row r="12" spans="2:28" ht="16.5" x14ac:dyDescent="0.3">
      <c r="B12" s="593" t="s">
        <v>1074</v>
      </c>
      <c r="C12" s="597" t="s">
        <v>1631</v>
      </c>
      <c r="D12" s="789">
        <v>404.8</v>
      </c>
      <c r="E12" s="789"/>
      <c r="F12" s="789">
        <v>392.9</v>
      </c>
      <c r="G12" s="789"/>
      <c r="H12" s="790">
        <v>1892.8</v>
      </c>
      <c r="I12" s="789"/>
      <c r="J12" s="790">
        <v>1892.8</v>
      </c>
      <c r="K12" s="789"/>
      <c r="L12" s="591"/>
      <c r="M12" s="591"/>
      <c r="N12" s="590"/>
      <c r="O12" s="590"/>
      <c r="P12" s="590"/>
      <c r="Q12" s="590"/>
      <c r="R12" s="590"/>
      <c r="S12" s="590"/>
      <c r="U12" s="590"/>
      <c r="V12" s="590"/>
      <c r="W12" s="590"/>
      <c r="X12" s="590"/>
      <c r="Y12" s="590"/>
      <c r="Z12" s="590"/>
      <c r="AA12" s="590"/>
      <c r="AB12" s="590"/>
    </row>
    <row r="13" spans="2:28" ht="16.5" x14ac:dyDescent="0.3">
      <c r="B13" s="593" t="s">
        <v>1076</v>
      </c>
      <c r="C13" s="597" t="s">
        <v>1632</v>
      </c>
      <c r="D13" s="790">
        <v>454.9</v>
      </c>
      <c r="E13" s="790">
        <v>454.9</v>
      </c>
      <c r="F13" s="790">
        <v>457</v>
      </c>
      <c r="G13" s="790">
        <v>457</v>
      </c>
      <c r="H13" s="790">
        <v>1454.9</v>
      </c>
      <c r="I13" s="790">
        <v>1454.9</v>
      </c>
      <c r="J13" s="790">
        <v>1319.5</v>
      </c>
      <c r="K13" s="790">
        <v>1319.5</v>
      </c>
      <c r="L13" s="591"/>
      <c r="M13" s="591"/>
      <c r="N13" s="590"/>
      <c r="O13" s="590"/>
      <c r="P13" s="590"/>
      <c r="Q13" s="590"/>
      <c r="R13" s="590"/>
      <c r="S13" s="590"/>
      <c r="U13" s="590"/>
      <c r="V13" s="590"/>
      <c r="W13" s="590"/>
      <c r="X13" s="590"/>
      <c r="Y13" s="590"/>
      <c r="Z13" s="590"/>
      <c r="AA13" s="590"/>
      <c r="AB13" s="590"/>
    </row>
    <row r="14" spans="2:28" ht="16.5" x14ac:dyDescent="0.3">
      <c r="B14" s="593" t="s">
        <v>1078</v>
      </c>
      <c r="C14" s="597" t="s">
        <v>1633</v>
      </c>
      <c r="D14" s="790">
        <v>1409</v>
      </c>
      <c r="E14" s="790">
        <v>882</v>
      </c>
      <c r="F14" s="790">
        <v>1417</v>
      </c>
      <c r="G14" s="790">
        <v>865</v>
      </c>
      <c r="H14" s="790">
        <v>5202</v>
      </c>
      <c r="I14" s="790">
        <v>2463</v>
      </c>
      <c r="J14" s="790">
        <v>5045</v>
      </c>
      <c r="K14" s="790">
        <v>2289.6</v>
      </c>
      <c r="L14" s="591"/>
      <c r="M14" s="591"/>
      <c r="N14" s="590"/>
      <c r="O14" s="590"/>
      <c r="P14" s="590"/>
      <c r="Q14" s="590"/>
      <c r="R14" s="590"/>
      <c r="S14" s="590"/>
      <c r="U14" s="590"/>
      <c r="V14" s="590"/>
      <c r="W14" s="590"/>
      <c r="X14" s="590"/>
      <c r="Y14" s="590"/>
      <c r="Z14" s="590"/>
      <c r="AA14" s="590"/>
      <c r="AB14" s="590"/>
    </row>
    <row r="15" spans="2:28" ht="16.5" x14ac:dyDescent="0.3">
      <c r="B15" s="593" t="s">
        <v>1080</v>
      </c>
      <c r="C15" s="597" t="s">
        <v>1634</v>
      </c>
      <c r="D15" s="790"/>
      <c r="E15" s="790"/>
      <c r="F15" s="791"/>
      <c r="G15" s="791"/>
      <c r="H15" s="790"/>
      <c r="I15" s="790"/>
      <c r="J15" s="791"/>
      <c r="K15" s="791"/>
      <c r="L15" s="591"/>
      <c r="M15" s="591"/>
      <c r="N15" s="590"/>
      <c r="O15" s="590"/>
      <c r="P15" s="590"/>
      <c r="Q15" s="590"/>
      <c r="R15" s="590"/>
      <c r="S15" s="590"/>
      <c r="U15" s="590"/>
      <c r="V15" s="590"/>
      <c r="W15" s="590"/>
      <c r="X15" s="590"/>
      <c r="Y15" s="590"/>
      <c r="Z15" s="590"/>
      <c r="AA15" s="590"/>
      <c r="AB15" s="590"/>
    </row>
    <row r="16" spans="2:28" ht="16.5" x14ac:dyDescent="0.3">
      <c r="B16" s="594">
        <v>120</v>
      </c>
      <c r="C16" s="598" t="s">
        <v>1635</v>
      </c>
      <c r="D16" s="792">
        <v>7097</v>
      </c>
      <c r="E16" s="793"/>
      <c r="F16" s="794"/>
      <c r="G16" s="794"/>
      <c r="H16" s="792">
        <v>17325</v>
      </c>
      <c r="I16" s="793">
        <v>303</v>
      </c>
      <c r="J16" s="794"/>
      <c r="K16" s="794"/>
      <c r="L16" s="591"/>
      <c r="M16" s="591"/>
      <c r="N16" s="590"/>
      <c r="O16" s="590"/>
      <c r="P16" s="590"/>
      <c r="Q16" s="590"/>
      <c r="R16" s="590"/>
      <c r="S16" s="590"/>
      <c r="U16" s="590"/>
      <c r="V16" s="590"/>
      <c r="W16" s="590"/>
      <c r="X16" s="590"/>
      <c r="Y16" s="590"/>
      <c r="Z16" s="590"/>
      <c r="AA16" s="590"/>
      <c r="AB16" s="590"/>
    </row>
    <row r="17" spans="1:28" ht="16.5" x14ac:dyDescent="0.3">
      <c r="A17" s="1"/>
      <c r="B17" s="1"/>
      <c r="C17" s="1"/>
      <c r="D17" s="1"/>
      <c r="E17" s="1"/>
      <c r="F17" s="1"/>
      <c r="G17" s="1"/>
      <c r="H17" s="1"/>
      <c r="I17" s="1"/>
      <c r="J17" s="1"/>
      <c r="K17" s="1"/>
      <c r="L17" s="1"/>
      <c r="M17" s="1"/>
    </row>
    <row r="18" spans="1:28" ht="23.25" customHeight="1" x14ac:dyDescent="0.3">
      <c r="A18" s="1"/>
      <c r="B18" s="1"/>
      <c r="C18" s="1"/>
      <c r="D18" s="1"/>
      <c r="E18" s="1"/>
      <c r="F18" s="1"/>
      <c r="G18" s="1"/>
      <c r="H18" s="1"/>
      <c r="I18" s="1"/>
      <c r="J18" s="1"/>
      <c r="K18" s="1"/>
      <c r="L18" s="1"/>
      <c r="M18" s="1"/>
      <c r="U18" s="590"/>
      <c r="V18" s="590"/>
      <c r="W18" s="590"/>
      <c r="X18" s="590"/>
      <c r="Y18" s="590"/>
      <c r="Z18" s="590"/>
      <c r="AA18" s="590"/>
      <c r="AB18" s="590"/>
    </row>
    <row r="19" spans="1:28" ht="23.25" customHeight="1" x14ac:dyDescent="0.3">
      <c r="A19" s="1"/>
      <c r="B19" s="1"/>
      <c r="C19" s="1"/>
      <c r="D19" s="1"/>
      <c r="E19" s="1"/>
      <c r="F19" s="1"/>
      <c r="G19" s="1"/>
      <c r="H19" s="1"/>
      <c r="I19" s="1"/>
      <c r="J19" s="1"/>
      <c r="K19" s="1"/>
      <c r="L19" s="1"/>
      <c r="M19" s="1"/>
      <c r="U19" s="590"/>
      <c r="V19" s="590"/>
      <c r="W19" s="590"/>
      <c r="X19" s="590"/>
      <c r="Y19" s="590"/>
      <c r="Z19" s="590"/>
      <c r="AA19" s="590"/>
      <c r="AB19" s="590"/>
    </row>
    <row r="20" spans="1:28" ht="23.25" customHeight="1" x14ac:dyDescent="0.3">
      <c r="A20" s="1"/>
      <c r="B20" s="1"/>
      <c r="C20" s="1"/>
      <c r="D20" s="1"/>
      <c r="E20" s="1"/>
      <c r="F20" s="1"/>
      <c r="G20" s="1"/>
      <c r="H20" s="1"/>
      <c r="I20" s="1"/>
      <c r="J20" s="1"/>
      <c r="K20" s="1"/>
      <c r="U20" s="590"/>
      <c r="V20" s="590"/>
      <c r="W20" s="590"/>
      <c r="X20" s="590"/>
      <c r="Y20" s="590"/>
      <c r="Z20" s="590"/>
      <c r="AA20" s="590"/>
      <c r="AB20" s="590"/>
    </row>
    <row r="21" spans="1:28" ht="23.25" customHeight="1" x14ac:dyDescent="0.3">
      <c r="U21" s="590"/>
      <c r="V21" s="590"/>
      <c r="W21" s="590"/>
      <c r="X21" s="590"/>
      <c r="Y21" s="590"/>
      <c r="Z21" s="590"/>
      <c r="AA21" s="590"/>
      <c r="AB21" s="590"/>
    </row>
    <row r="22" spans="1:28" ht="23.25" customHeight="1" x14ac:dyDescent="0.3">
      <c r="U22" s="590"/>
      <c r="V22" s="590"/>
      <c r="W22" s="590"/>
      <c r="X22" s="590"/>
      <c r="Y22" s="590"/>
      <c r="Z22" s="590"/>
      <c r="AA22" s="590"/>
      <c r="AB22" s="590"/>
    </row>
    <row r="23" spans="1:28" ht="23.25" customHeight="1" x14ac:dyDescent="0.3">
      <c r="U23" s="590"/>
      <c r="V23" s="590"/>
      <c r="W23" s="590"/>
      <c r="X23" s="590"/>
      <c r="Y23" s="590"/>
      <c r="Z23" s="590"/>
      <c r="AA23" s="590"/>
      <c r="AB23" s="590"/>
    </row>
    <row r="24" spans="1:28" ht="23.25" customHeight="1" x14ac:dyDescent="0.3">
      <c r="U24" s="590"/>
      <c r="V24" s="590"/>
      <c r="W24" s="590"/>
      <c r="X24" s="590"/>
      <c r="Y24" s="590"/>
      <c r="Z24" s="590"/>
      <c r="AA24" s="590"/>
      <c r="AB24" s="590"/>
    </row>
    <row r="25" spans="1:28" ht="23.25" customHeight="1" x14ac:dyDescent="0.3">
      <c r="U25" s="590"/>
      <c r="V25" s="590"/>
      <c r="W25" s="590"/>
      <c r="X25" s="590"/>
      <c r="Y25" s="590"/>
      <c r="Z25" s="590"/>
      <c r="AA25" s="590"/>
      <c r="AB25" s="590"/>
    </row>
    <row r="26" spans="1:28" ht="23.25" customHeight="1" x14ac:dyDescent="0.3">
      <c r="U26" s="590"/>
      <c r="V26" s="590"/>
      <c r="W26" s="590"/>
      <c r="X26" s="590"/>
      <c r="Y26" s="590"/>
      <c r="Z26" s="590"/>
      <c r="AA26" s="590"/>
      <c r="AB26" s="590"/>
    </row>
  </sheetData>
  <mergeCells count="6">
    <mergeCell ref="J5:K5"/>
    <mergeCell ref="F2:G2"/>
    <mergeCell ref="H2:I2"/>
    <mergeCell ref="D5:E5"/>
    <mergeCell ref="F5:G5"/>
    <mergeCell ref="H5:I5"/>
  </mergeCells>
  <pageMargins left="0.7" right="0.7" top="0.75" bottom="0.75" header="0.3" footer="0.3"/>
  <pageSetup paperSize="9" scale="53" orientation="landscape" verticalDpi="200" r:id="rId1"/>
  <ignoredErrors>
    <ignoredError sqref="B8:B16 D7:K7"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3">
    <tabColor theme="5"/>
  </sheetPr>
  <dimension ref="B2:G22"/>
  <sheetViews>
    <sheetView showGridLines="0" topLeftCell="A7" zoomScaleNormal="100" zoomScalePageLayoutView="70" workbookViewId="0">
      <selection activeCell="E22" sqref="E22"/>
    </sheetView>
  </sheetViews>
  <sheetFormatPr baseColWidth="10" defaultColWidth="20.25" defaultRowHeight="16.5" x14ac:dyDescent="0.3"/>
  <cols>
    <col min="1" max="1" width="8" style="4" customWidth="1"/>
    <col min="2" max="2" width="10.625" style="4" customWidth="1"/>
    <col min="3" max="3" width="76.875" style="4" customWidth="1"/>
    <col min="4" max="4" width="21" style="4" customWidth="1"/>
    <col min="5" max="5" width="31" style="4" customWidth="1"/>
    <col min="6" max="6" width="21" style="4" customWidth="1"/>
    <col min="7" max="7" width="30.875" style="4" customWidth="1"/>
    <col min="8" max="16384" width="20.25" style="4"/>
  </cols>
  <sheetData>
    <row r="2" spans="2:7" ht="18.75" customHeight="1" x14ac:dyDescent="0.3">
      <c r="B2" s="121" t="s">
        <v>1636</v>
      </c>
      <c r="C2" s="121"/>
      <c r="D2" s="121"/>
      <c r="E2" s="121"/>
      <c r="F2" s="121"/>
      <c r="G2" s="1028" t="s">
        <v>180</v>
      </c>
    </row>
    <row r="3" spans="2:7" x14ac:dyDescent="0.3">
      <c r="B3" s="1" t="str">
        <f>Stichtag &amp; Einheit_Mio</f>
        <v>31.12.2024 - in Mio. €</v>
      </c>
      <c r="C3" s="11"/>
      <c r="D3" s="11"/>
      <c r="E3" s="11"/>
      <c r="F3" s="11"/>
      <c r="G3" s="11"/>
    </row>
    <row r="4" spans="2:7" x14ac:dyDescent="0.3">
      <c r="B4" s="11"/>
      <c r="C4" s="11"/>
      <c r="D4" s="11"/>
      <c r="E4" s="11"/>
      <c r="F4" s="11"/>
      <c r="G4" s="11"/>
    </row>
    <row r="5" spans="2:7" x14ac:dyDescent="0.3">
      <c r="B5" s="600"/>
      <c r="C5" s="8"/>
      <c r="D5" s="1373" t="s">
        <v>1637</v>
      </c>
      <c r="E5" s="1374"/>
      <c r="F5" s="1280" t="s">
        <v>1638</v>
      </c>
      <c r="G5" s="1370"/>
    </row>
    <row r="6" spans="2:7" ht="50.25" customHeight="1" x14ac:dyDescent="0.3">
      <c r="B6" s="600"/>
      <c r="C6" s="8"/>
      <c r="D6" s="1372"/>
      <c r="E6" s="1280"/>
      <c r="F6" s="1280" t="s">
        <v>1639</v>
      </c>
      <c r="G6" s="1370"/>
    </row>
    <row r="7" spans="2:7" ht="33" x14ac:dyDescent="0.3">
      <c r="B7" s="8"/>
      <c r="C7" s="8"/>
      <c r="D7" s="8"/>
      <c r="E7" s="7" t="s">
        <v>1640</v>
      </c>
      <c r="F7" s="7"/>
      <c r="G7" s="7" t="s">
        <v>1641</v>
      </c>
    </row>
    <row r="8" spans="2:7" x14ac:dyDescent="0.3">
      <c r="B8" s="374"/>
      <c r="C8" s="374"/>
      <c r="D8" s="599" t="s">
        <v>725</v>
      </c>
      <c r="E8" s="599" t="s">
        <v>1068</v>
      </c>
      <c r="F8" s="599" t="s">
        <v>1070</v>
      </c>
      <c r="G8" s="599" t="s">
        <v>1074</v>
      </c>
    </row>
    <row r="9" spans="2:7" x14ac:dyDescent="0.3">
      <c r="B9" s="419">
        <v>130</v>
      </c>
      <c r="C9" s="602" t="s">
        <v>1642</v>
      </c>
      <c r="D9" s="291"/>
      <c r="E9" s="291"/>
      <c r="F9" s="291"/>
      <c r="G9" s="291"/>
    </row>
    <row r="10" spans="2:7" x14ac:dyDescent="0.3">
      <c r="B10" s="21">
        <v>140</v>
      </c>
      <c r="C10" s="22" t="s">
        <v>1643</v>
      </c>
      <c r="D10" s="176"/>
      <c r="E10" s="176"/>
      <c r="F10" s="176"/>
      <c r="G10" s="176"/>
    </row>
    <row r="11" spans="2:7" x14ac:dyDescent="0.3">
      <c r="B11" s="21">
        <v>150</v>
      </c>
      <c r="C11" s="22" t="s">
        <v>1629</v>
      </c>
      <c r="D11" s="176"/>
      <c r="E11" s="176"/>
      <c r="F11" s="176"/>
      <c r="G11" s="176"/>
    </row>
    <row r="12" spans="2:7" x14ac:dyDescent="0.3">
      <c r="B12" s="21">
        <v>160</v>
      </c>
      <c r="C12" s="22" t="s">
        <v>1081</v>
      </c>
      <c r="D12" s="176"/>
      <c r="E12" s="176"/>
      <c r="F12" s="176"/>
      <c r="G12" s="176"/>
    </row>
    <row r="13" spans="2:7" x14ac:dyDescent="0.3">
      <c r="B13" s="21">
        <v>170</v>
      </c>
      <c r="C13" s="605" t="s">
        <v>1630</v>
      </c>
      <c r="D13" s="176"/>
      <c r="E13" s="176"/>
      <c r="F13" s="176"/>
      <c r="G13" s="176"/>
    </row>
    <row r="14" spans="2:7" x14ac:dyDescent="0.3">
      <c r="B14" s="21">
        <v>180</v>
      </c>
      <c r="C14" s="605" t="s">
        <v>1631</v>
      </c>
      <c r="D14" s="176"/>
      <c r="E14" s="176"/>
      <c r="F14" s="176"/>
      <c r="G14" s="176"/>
    </row>
    <row r="15" spans="2:7" x14ac:dyDescent="0.3">
      <c r="B15" s="21">
        <v>190</v>
      </c>
      <c r="C15" s="605" t="s">
        <v>1632</v>
      </c>
      <c r="D15" s="176"/>
      <c r="E15" s="176"/>
      <c r="F15" s="176"/>
      <c r="G15" s="176"/>
    </row>
    <row r="16" spans="2:7" x14ac:dyDescent="0.3">
      <c r="B16" s="21">
        <v>200</v>
      </c>
      <c r="C16" s="605" t="s">
        <v>1633</v>
      </c>
      <c r="D16" s="176"/>
      <c r="E16" s="176"/>
      <c r="F16" s="176"/>
      <c r="G16" s="176"/>
    </row>
    <row r="17" spans="2:7" x14ac:dyDescent="0.3">
      <c r="B17" s="21">
        <v>210</v>
      </c>
      <c r="C17" s="605" t="s">
        <v>1634</v>
      </c>
      <c r="D17" s="176"/>
      <c r="E17" s="176"/>
      <c r="F17" s="176"/>
      <c r="G17" s="176"/>
    </row>
    <row r="18" spans="2:7" x14ac:dyDescent="0.3">
      <c r="B18" s="21">
        <v>220</v>
      </c>
      <c r="C18" s="22" t="s">
        <v>1644</v>
      </c>
      <c r="D18" s="176"/>
      <c r="E18" s="176"/>
      <c r="F18" s="176"/>
      <c r="G18" s="176"/>
    </row>
    <row r="19" spans="2:7" x14ac:dyDescent="0.3">
      <c r="B19" s="21">
        <v>230</v>
      </c>
      <c r="C19" s="22" t="s">
        <v>1645</v>
      </c>
      <c r="D19" s="176"/>
      <c r="E19" s="176"/>
      <c r="F19" s="176"/>
      <c r="G19" s="176"/>
    </row>
    <row r="20" spans="2:7" ht="33" x14ac:dyDescent="0.3">
      <c r="B20" s="603">
        <v>240</v>
      </c>
      <c r="C20" s="604" t="s">
        <v>1646</v>
      </c>
      <c r="D20" s="176"/>
      <c r="E20" s="176"/>
      <c r="F20" s="176"/>
      <c r="G20" s="176"/>
    </row>
    <row r="21" spans="2:7" ht="33" x14ac:dyDescent="0.3">
      <c r="B21" s="606">
        <v>241</v>
      </c>
      <c r="C21" s="607" t="s">
        <v>1647</v>
      </c>
      <c r="D21" s="608"/>
      <c r="E21" s="608"/>
      <c r="F21" s="609">
        <v>224.8</v>
      </c>
      <c r="G21" s="609"/>
    </row>
    <row r="22" spans="2:7" ht="33" x14ac:dyDescent="0.3">
      <c r="B22" s="17">
        <v>250</v>
      </c>
      <c r="C22" s="11" t="s">
        <v>1648</v>
      </c>
      <c r="D22" s="278">
        <v>8961.5</v>
      </c>
      <c r="E22" s="278">
        <v>1361.8</v>
      </c>
      <c r="F22" s="601"/>
      <c r="G22" s="601"/>
    </row>
  </sheetData>
  <mergeCells count="3">
    <mergeCell ref="D5:E6"/>
    <mergeCell ref="F5:G5"/>
    <mergeCell ref="F6:G6"/>
  </mergeCells>
  <hyperlinks>
    <hyperlink ref="G2" location="_INDEX" display="Index" xr:uid="{CEB9DC02-9774-40C1-BDC8-A9A3BBB8ADF9}"/>
  </hyperlinks>
  <pageMargins left="0.7" right="0.7" top="0.75" bottom="0.75" header="0.3" footer="0.3"/>
  <pageSetup paperSize="9" scale="53" orientation="landscape" verticalDpi="200" r:id="rId1"/>
  <ignoredErrors>
    <ignoredError sqref="D8:G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4">
    <tabColor theme="5"/>
  </sheetPr>
  <dimension ref="B2:E7"/>
  <sheetViews>
    <sheetView showGridLines="0" zoomScaleNormal="100" zoomScalePageLayoutView="80" workbookViewId="0">
      <selection activeCell="E7" sqref="E7"/>
    </sheetView>
  </sheetViews>
  <sheetFormatPr baseColWidth="10" defaultColWidth="9" defaultRowHeight="16.5" x14ac:dyDescent="0.3"/>
  <cols>
    <col min="1" max="2" width="9" style="4"/>
    <col min="3" max="3" width="43" style="4" customWidth="1"/>
    <col min="4" max="4" width="42" style="4" customWidth="1"/>
    <col min="5" max="5" width="44.5" style="4" customWidth="1"/>
    <col min="6" max="16384" width="9" style="4"/>
  </cols>
  <sheetData>
    <row r="2" spans="2:5" x14ac:dyDescent="0.3">
      <c r="B2" s="121" t="s">
        <v>1649</v>
      </c>
      <c r="C2" s="121"/>
      <c r="D2" s="121"/>
      <c r="E2" s="1028" t="s">
        <v>180</v>
      </c>
    </row>
    <row r="3" spans="2:5" ht="15.75" customHeight="1" x14ac:dyDescent="0.3">
      <c r="B3" s="1" t="str">
        <f>Stichtag &amp; Einheit_Mio</f>
        <v>31.12.2024 - in Mio. €</v>
      </c>
      <c r="C3" s="610"/>
      <c r="D3" s="610"/>
      <c r="E3" s="610"/>
    </row>
    <row r="4" spans="2:5" ht="15.75" customHeight="1" x14ac:dyDescent="0.3">
      <c r="B4" s="610"/>
      <c r="C4" s="610"/>
      <c r="D4" s="610"/>
      <c r="E4" s="610"/>
    </row>
    <row r="5" spans="2:5" ht="82.5" x14ac:dyDescent="0.3">
      <c r="B5" s="34"/>
      <c r="C5" s="34"/>
      <c r="D5" s="7" t="s">
        <v>1650</v>
      </c>
      <c r="E5" s="7" t="s">
        <v>1651</v>
      </c>
    </row>
    <row r="6" spans="2:5" x14ac:dyDescent="0.3">
      <c r="B6" s="611"/>
      <c r="C6" s="611"/>
      <c r="D6" s="599" t="s">
        <v>725</v>
      </c>
      <c r="E6" s="599" t="s">
        <v>1068</v>
      </c>
    </row>
    <row r="7" spans="2:5" x14ac:dyDescent="0.3">
      <c r="B7" s="589" t="s">
        <v>725</v>
      </c>
      <c r="C7" s="34" t="s">
        <v>1652</v>
      </c>
      <c r="D7" s="169">
        <v>6756.7</v>
      </c>
      <c r="E7" s="169">
        <v>8124</v>
      </c>
    </row>
  </sheetData>
  <hyperlinks>
    <hyperlink ref="E2" location="_INDEX" display="Index" xr:uid="{8853F4BF-B38F-47FB-A8B0-1F2A4049548F}"/>
  </hyperlinks>
  <pageMargins left="0.7" right="0.7" top="0.75" bottom="0.75" header="0.3" footer="0.3"/>
  <pageSetup paperSize="9" scale="88" orientation="landscape" verticalDpi="200" r:id="rId1"/>
  <ignoredErrors>
    <ignoredError sqref="B7 D6:E6"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8AE8-CC59-4897-970D-CF36D1AE78D3}">
  <sheetPr>
    <tabColor theme="5"/>
  </sheetPr>
  <dimension ref="A2:G15"/>
  <sheetViews>
    <sheetView showGridLines="0" zoomScaleNormal="100" workbookViewId="0">
      <selection activeCell="C33" sqref="C33"/>
    </sheetView>
  </sheetViews>
  <sheetFormatPr baseColWidth="10" defaultColWidth="9" defaultRowHeight="16.5" x14ac:dyDescent="0.3"/>
  <cols>
    <col min="1" max="1" width="9" style="99"/>
    <col min="2" max="2" width="7.375" style="99" customWidth="1"/>
    <col min="3" max="3" width="30.625" style="99" customWidth="1"/>
    <col min="4" max="7" width="22.625" style="99" customWidth="1"/>
    <col min="8" max="16384" width="9" style="99"/>
  </cols>
  <sheetData>
    <row r="2" spans="1:7" x14ac:dyDescent="0.3">
      <c r="B2" s="185" t="s">
        <v>1653</v>
      </c>
      <c r="G2" s="1028" t="s">
        <v>180</v>
      </c>
    </row>
    <row r="3" spans="1:7" x14ac:dyDescent="0.3">
      <c r="B3" s="4" t="s">
        <v>1952</v>
      </c>
      <c r="C3" s="569"/>
      <c r="D3" s="569"/>
      <c r="E3" s="569"/>
      <c r="F3" s="574"/>
      <c r="G3" s="574"/>
    </row>
    <row r="4" spans="1:7" x14ac:dyDescent="0.3">
      <c r="C4" s="569"/>
      <c r="D4" s="569"/>
      <c r="E4" s="569"/>
      <c r="F4" s="574"/>
      <c r="G4" s="574"/>
    </row>
    <row r="5" spans="1:7" x14ac:dyDescent="0.3">
      <c r="D5" s="131" t="s">
        <v>1586</v>
      </c>
      <c r="E5" s="819" t="s">
        <v>184</v>
      </c>
      <c r="F5" s="131" t="s">
        <v>185</v>
      </c>
      <c r="G5" s="131" t="s">
        <v>221</v>
      </c>
    </row>
    <row r="6" spans="1:7" ht="15" customHeight="1" x14ac:dyDescent="0.3">
      <c r="C6" s="1375" t="s">
        <v>1654</v>
      </c>
      <c r="D6" s="1367" t="s">
        <v>1655</v>
      </c>
      <c r="E6" s="1377"/>
      <c r="F6" s="1369" t="s">
        <v>1656</v>
      </c>
      <c r="G6" s="1369"/>
    </row>
    <row r="7" spans="1:7" x14ac:dyDescent="0.3">
      <c r="B7" s="500"/>
      <c r="C7" s="1376"/>
      <c r="D7" s="993" t="str">
        <f>Stichtag</f>
        <v>31.12.2024</v>
      </c>
      <c r="E7" s="994">
        <f>Stichtag_VP</f>
        <v>45565</v>
      </c>
      <c r="F7" s="993" t="str">
        <f>Stichtag</f>
        <v>31.12.2024</v>
      </c>
      <c r="G7" s="993">
        <f>Stichtag_VP</f>
        <v>45565</v>
      </c>
    </row>
    <row r="8" spans="1:7" x14ac:dyDescent="0.3">
      <c r="A8" s="505"/>
      <c r="B8" s="585">
        <v>1</v>
      </c>
      <c r="C8" s="995" t="s">
        <v>1657</v>
      </c>
      <c r="D8" s="996">
        <v>-191</v>
      </c>
      <c r="E8" s="997">
        <v>-180</v>
      </c>
      <c r="F8" s="997">
        <v>105.2</v>
      </c>
      <c r="G8" s="998">
        <v>102.8</v>
      </c>
    </row>
    <row r="9" spans="1:7" x14ac:dyDescent="0.3">
      <c r="A9" s="505"/>
      <c r="B9" s="586">
        <v>2</v>
      </c>
      <c r="C9" s="999" t="s">
        <v>1658</v>
      </c>
      <c r="D9" s="996">
        <v>228</v>
      </c>
      <c r="E9" s="997">
        <v>236</v>
      </c>
      <c r="F9" s="997">
        <f>-109.3</f>
        <v>-109.3</v>
      </c>
      <c r="G9" s="998">
        <f>-108.9</f>
        <v>-108.9</v>
      </c>
    </row>
    <row r="10" spans="1:7" x14ac:dyDescent="0.3">
      <c r="A10" s="505"/>
      <c r="B10" s="586">
        <v>3</v>
      </c>
      <c r="C10" s="999" t="s">
        <v>1659</v>
      </c>
      <c r="D10" s="996">
        <v>-12</v>
      </c>
      <c r="E10" s="997">
        <v>-67</v>
      </c>
      <c r="F10" s="1030">
        <f>-81</f>
        <v>-81</v>
      </c>
      <c r="G10" s="1030">
        <f>-77.4</f>
        <v>-77.400000000000006</v>
      </c>
    </row>
    <row r="11" spans="1:7" x14ac:dyDescent="0.3">
      <c r="A11" s="505"/>
      <c r="B11" s="586">
        <v>4</v>
      </c>
      <c r="C11" s="999" t="s">
        <v>1660</v>
      </c>
      <c r="D11" s="996">
        <v>-18</v>
      </c>
      <c r="E11" s="997">
        <v>41</v>
      </c>
      <c r="F11" s="1030">
        <v>128.19999999999999</v>
      </c>
      <c r="G11" s="1030">
        <v>99.5</v>
      </c>
    </row>
    <row r="12" spans="1:7" x14ac:dyDescent="0.3">
      <c r="A12" s="505"/>
      <c r="B12" s="586">
        <v>5</v>
      </c>
      <c r="C12" s="999" t="s">
        <v>1661</v>
      </c>
      <c r="D12" s="996">
        <v>-77</v>
      </c>
      <c r="E12" s="997">
        <v>-21</v>
      </c>
      <c r="F12" s="1030">
        <v>156</v>
      </c>
      <c r="G12" s="1030">
        <v>125.5</v>
      </c>
    </row>
    <row r="13" spans="1:7" x14ac:dyDescent="0.3">
      <c r="A13" s="505"/>
      <c r="B13" s="587">
        <v>6</v>
      </c>
      <c r="C13" s="1000" t="s">
        <v>1662</v>
      </c>
      <c r="D13" s="1001">
        <v>81</v>
      </c>
      <c r="E13" s="1032">
        <v>22</v>
      </c>
      <c r="F13" s="1031">
        <f>-110.9</f>
        <v>-110.9</v>
      </c>
      <c r="G13" s="1031">
        <f>-108.4</f>
        <v>-108.4</v>
      </c>
    </row>
    <row r="14" spans="1:7" x14ac:dyDescent="0.3">
      <c r="D14" s="505"/>
      <c r="E14" s="505"/>
      <c r="F14" s="505"/>
      <c r="G14" s="505"/>
    </row>
    <row r="15" spans="1:7" x14ac:dyDescent="0.3">
      <c r="E15" s="570"/>
    </row>
  </sheetData>
  <mergeCells count="3">
    <mergeCell ref="C6:C7"/>
    <mergeCell ref="D6:E6"/>
    <mergeCell ref="F6:G6"/>
  </mergeCells>
  <hyperlinks>
    <hyperlink ref="G2" location="_INDEX" display="Index" xr:uid="{19543666-FE01-4C3C-B2D0-59C443E000AA}"/>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ignoredErrors>
    <ignoredError sqref="E7:F7" formula="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EBF-1A96-460C-96E1-618A8EC07F70}">
  <sheetPr>
    <tabColor theme="5"/>
    <pageSetUpPr fitToPage="1"/>
  </sheetPr>
  <dimension ref="A2:S134"/>
  <sheetViews>
    <sheetView showGridLines="0" zoomScale="55" zoomScaleNormal="55" workbookViewId="0">
      <selection activeCell="D6" sqref="D6:H6"/>
    </sheetView>
  </sheetViews>
  <sheetFormatPr baseColWidth="10" defaultColWidth="9" defaultRowHeight="16.5" x14ac:dyDescent="0.3"/>
  <cols>
    <col min="1" max="1" width="5.625" style="4" customWidth="1"/>
    <col min="2" max="2" width="9" style="4"/>
    <col min="3" max="3" width="40.625" style="4" customWidth="1"/>
    <col min="4" max="8" width="15.625" style="4" customWidth="1"/>
    <col min="9" max="9" width="17" style="4" customWidth="1"/>
    <col min="10" max="19" width="15.625" style="4" customWidth="1"/>
    <col min="20" max="16384" width="9" style="4"/>
  </cols>
  <sheetData>
    <row r="2" spans="1:19" x14ac:dyDescent="0.3">
      <c r="B2" s="59" t="s">
        <v>1663</v>
      </c>
      <c r="L2" s="452"/>
      <c r="P2" s="1028" t="s">
        <v>180</v>
      </c>
    </row>
    <row r="3" spans="1:19" x14ac:dyDescent="0.3">
      <c r="B3" s="4" t="str">
        <f>Stichtag &amp; Einheit_Mio</f>
        <v>31.12.2024 - in Mio. €</v>
      </c>
    </row>
    <row r="5" spans="1:19" ht="17.25" thickBot="1" x14ac:dyDescent="0.35">
      <c r="B5" s="128"/>
      <c r="C5" s="128"/>
      <c r="D5" s="16" t="s">
        <v>183</v>
      </c>
      <c r="E5" s="16" t="s">
        <v>184</v>
      </c>
      <c r="F5" s="16" t="s">
        <v>185</v>
      </c>
      <c r="G5" s="16" t="s">
        <v>222</v>
      </c>
      <c r="H5" s="16" t="s">
        <v>284</v>
      </c>
      <c r="I5" s="16" t="s">
        <v>285</v>
      </c>
      <c r="J5" s="16" t="s">
        <v>1043</v>
      </c>
      <c r="K5" s="16" t="s">
        <v>1044</v>
      </c>
      <c r="L5" s="16" t="s">
        <v>1045</v>
      </c>
      <c r="M5" s="16" t="s">
        <v>1046</v>
      </c>
      <c r="N5" s="16" t="s">
        <v>1047</v>
      </c>
      <c r="O5" s="16" t="s">
        <v>1048</v>
      </c>
      <c r="P5" s="16" t="s">
        <v>1049</v>
      </c>
      <c r="Q5" s="16" t="s">
        <v>1050</v>
      </c>
      <c r="R5" s="16" t="s">
        <v>1224</v>
      </c>
      <c r="S5" s="16" t="s">
        <v>1225</v>
      </c>
    </row>
    <row r="6" spans="1:19" ht="69" customHeight="1" thickTop="1" x14ac:dyDescent="0.3">
      <c r="B6" s="128"/>
      <c r="C6" s="1378" t="s">
        <v>1664</v>
      </c>
      <c r="D6" s="1281" t="s">
        <v>1104</v>
      </c>
      <c r="E6" s="1281"/>
      <c r="F6" s="1281"/>
      <c r="G6" s="1281"/>
      <c r="H6" s="1281"/>
      <c r="I6" s="1280" t="s">
        <v>1113</v>
      </c>
      <c r="J6" s="1280"/>
      <c r="K6" s="1280"/>
      <c r="L6" s="1281" t="s">
        <v>1665</v>
      </c>
      <c r="M6" s="1281"/>
      <c r="N6" s="854" t="s">
        <v>1666</v>
      </c>
      <c r="O6" s="1339" t="s">
        <v>1667</v>
      </c>
      <c r="P6" s="1252" t="s">
        <v>1668</v>
      </c>
      <c r="Q6" s="1252" t="s">
        <v>1669</v>
      </c>
      <c r="R6" s="1339" t="s">
        <v>1670</v>
      </c>
      <c r="S6" s="1252" t="s">
        <v>1671</v>
      </c>
    </row>
    <row r="7" spans="1:19" ht="55.15" customHeight="1" x14ac:dyDescent="0.3">
      <c r="B7" s="282"/>
      <c r="C7" s="1379"/>
      <c r="D7" s="855"/>
      <c r="E7" s="283" t="s">
        <v>1672</v>
      </c>
      <c r="F7" s="15" t="s">
        <v>1673</v>
      </c>
      <c r="G7" s="15" t="s">
        <v>1674</v>
      </c>
      <c r="H7" s="856" t="s">
        <v>1675</v>
      </c>
      <c r="I7" s="857"/>
      <c r="J7" s="89" t="s">
        <v>1674</v>
      </c>
      <c r="K7" s="856" t="s">
        <v>1675</v>
      </c>
      <c r="L7" s="858"/>
      <c r="M7" s="859" t="s">
        <v>1676</v>
      </c>
      <c r="N7" s="858"/>
      <c r="O7" s="1340"/>
      <c r="P7" s="1340"/>
      <c r="Q7" s="1340"/>
      <c r="R7" s="1340"/>
      <c r="S7" s="1271"/>
    </row>
    <row r="8" spans="1:19" ht="52.5" customHeight="1" x14ac:dyDescent="0.3">
      <c r="B8" s="285" t="s">
        <v>725</v>
      </c>
      <c r="C8" s="1126" t="s">
        <v>1677</v>
      </c>
      <c r="D8" s="1127">
        <v>6502.5</v>
      </c>
      <c r="E8" s="1128">
        <v>0</v>
      </c>
      <c r="F8" s="1128">
        <v>46.6</v>
      </c>
      <c r="G8" s="1129">
        <v>0</v>
      </c>
      <c r="H8" s="1130">
        <v>238.5</v>
      </c>
      <c r="I8" s="1131">
        <v>-113.9</v>
      </c>
      <c r="J8" s="1128">
        <v>0</v>
      </c>
      <c r="K8" s="1131">
        <v>-82.7</v>
      </c>
      <c r="L8" s="1127">
        <v>3261318.48</v>
      </c>
      <c r="M8" s="1130">
        <v>1435789.92</v>
      </c>
      <c r="N8" s="1127">
        <v>0</v>
      </c>
      <c r="O8" s="1130">
        <v>4376</v>
      </c>
      <c r="P8" s="1128">
        <v>1447.8</v>
      </c>
      <c r="Q8" s="1128">
        <v>566.6</v>
      </c>
      <c r="R8" s="1128">
        <v>112.1</v>
      </c>
      <c r="S8" s="1132">
        <v>4.68</v>
      </c>
    </row>
    <row r="9" spans="1:19" x14ac:dyDescent="0.3">
      <c r="B9" s="864" t="s">
        <v>818</v>
      </c>
      <c r="C9" s="865" t="s">
        <v>1678</v>
      </c>
      <c r="D9" s="866">
        <v>140</v>
      </c>
      <c r="E9" s="867">
        <v>0</v>
      </c>
      <c r="F9" s="867">
        <v>0</v>
      </c>
      <c r="G9" s="867">
        <v>0</v>
      </c>
      <c r="H9" s="868">
        <v>1.6</v>
      </c>
      <c r="I9" s="862">
        <v>-1.2</v>
      </c>
      <c r="J9" s="867">
        <v>0</v>
      </c>
      <c r="K9" s="862">
        <v>-0.9</v>
      </c>
      <c r="L9" s="866">
        <v>216999.54</v>
      </c>
      <c r="M9" s="868">
        <v>40279.29</v>
      </c>
      <c r="N9" s="866">
        <v>0</v>
      </c>
      <c r="O9" s="868">
        <v>49.4</v>
      </c>
      <c r="P9" s="867">
        <v>39.799999999999997</v>
      </c>
      <c r="Q9" s="867">
        <v>40.700000000000003</v>
      </c>
      <c r="R9" s="867">
        <v>10.1</v>
      </c>
      <c r="S9" s="869">
        <v>8.75</v>
      </c>
    </row>
    <row r="10" spans="1:19" x14ac:dyDescent="0.3">
      <c r="B10" s="287" t="s">
        <v>1068</v>
      </c>
      <c r="C10" s="865" t="s">
        <v>1679</v>
      </c>
      <c r="D10" s="862">
        <v>17.100000000000001</v>
      </c>
      <c r="E10" s="23">
        <v>0</v>
      </c>
      <c r="F10" s="23">
        <v>0</v>
      </c>
      <c r="G10" s="23">
        <v>0</v>
      </c>
      <c r="H10" s="710">
        <v>0.1</v>
      </c>
      <c r="I10" s="862">
        <v>-0.1</v>
      </c>
      <c r="J10" s="23">
        <v>0</v>
      </c>
      <c r="K10" s="862">
        <v>-0.1</v>
      </c>
      <c r="L10" s="710">
        <v>9735.99</v>
      </c>
      <c r="M10" s="710">
        <v>2851.41</v>
      </c>
      <c r="N10" s="862">
        <v>0</v>
      </c>
      <c r="O10" s="710">
        <v>8.3000000000000007</v>
      </c>
      <c r="P10" s="23">
        <v>8.1999999999999993</v>
      </c>
      <c r="Q10" s="23">
        <v>0.6</v>
      </c>
      <c r="R10" s="23">
        <v>0</v>
      </c>
      <c r="S10" s="870">
        <v>4.37</v>
      </c>
    </row>
    <row r="11" spans="1:19" x14ac:dyDescent="0.3">
      <c r="B11" s="288" t="s">
        <v>1070</v>
      </c>
      <c r="C11" s="871" t="s">
        <v>1680</v>
      </c>
      <c r="D11" s="862">
        <v>0</v>
      </c>
      <c r="E11" s="23">
        <v>0</v>
      </c>
      <c r="F11" s="23">
        <v>0</v>
      </c>
      <c r="G11" s="23">
        <v>0</v>
      </c>
      <c r="H11" s="710">
        <v>0</v>
      </c>
      <c r="I11" s="862">
        <v>0</v>
      </c>
      <c r="J11" s="23">
        <v>0</v>
      </c>
      <c r="K11" s="862">
        <v>0</v>
      </c>
      <c r="L11" s="862">
        <v>0</v>
      </c>
      <c r="M11" s="710">
        <v>0</v>
      </c>
      <c r="N11" s="862">
        <v>0</v>
      </c>
      <c r="O11" s="710">
        <v>0</v>
      </c>
      <c r="P11" s="23">
        <v>0</v>
      </c>
      <c r="Q11" s="23">
        <v>0</v>
      </c>
      <c r="R11" s="23">
        <v>0</v>
      </c>
      <c r="S11" s="870">
        <v>0</v>
      </c>
    </row>
    <row r="12" spans="1:19" x14ac:dyDescent="0.3">
      <c r="B12" s="288" t="s">
        <v>1072</v>
      </c>
      <c r="C12" s="871" t="s">
        <v>1681</v>
      </c>
      <c r="D12" s="862">
        <v>0</v>
      </c>
      <c r="E12" s="23">
        <v>0</v>
      </c>
      <c r="F12" s="23">
        <v>0</v>
      </c>
      <c r="G12" s="23">
        <v>0</v>
      </c>
      <c r="H12" s="710">
        <v>0</v>
      </c>
      <c r="I12" s="862">
        <v>0</v>
      </c>
      <c r="J12" s="23">
        <v>0</v>
      </c>
      <c r="K12" s="862">
        <v>0</v>
      </c>
      <c r="L12" s="862">
        <v>9.5</v>
      </c>
      <c r="M12" s="710">
        <v>2.78</v>
      </c>
      <c r="N12" s="862">
        <v>0</v>
      </c>
      <c r="O12" s="710">
        <v>0</v>
      </c>
      <c r="P12" s="23">
        <v>0</v>
      </c>
      <c r="Q12" s="23">
        <v>0</v>
      </c>
      <c r="R12" s="23">
        <v>0</v>
      </c>
      <c r="S12" s="870">
        <v>0</v>
      </c>
    </row>
    <row r="13" spans="1:19" x14ac:dyDescent="0.3">
      <c r="A13" s="4" t="s">
        <v>1682</v>
      </c>
      <c r="B13" s="288" t="s">
        <v>1074</v>
      </c>
      <c r="C13" s="871" t="s">
        <v>1683</v>
      </c>
      <c r="D13" s="862">
        <v>0</v>
      </c>
      <c r="E13" s="23">
        <v>0</v>
      </c>
      <c r="F13" s="23">
        <v>0</v>
      </c>
      <c r="G13" s="23">
        <v>0</v>
      </c>
      <c r="H13" s="710">
        <v>0</v>
      </c>
      <c r="I13" s="862">
        <v>0</v>
      </c>
      <c r="J13" s="23">
        <v>0</v>
      </c>
      <c r="K13" s="862">
        <v>0</v>
      </c>
      <c r="L13" s="862">
        <v>0</v>
      </c>
      <c r="M13" s="710">
        <v>0</v>
      </c>
      <c r="N13" s="862">
        <v>0</v>
      </c>
      <c r="O13" s="710">
        <v>0</v>
      </c>
      <c r="P13" s="23">
        <v>0</v>
      </c>
      <c r="Q13" s="23">
        <v>0</v>
      </c>
      <c r="R13" s="23">
        <v>0</v>
      </c>
      <c r="S13" s="870">
        <v>0</v>
      </c>
    </row>
    <row r="14" spans="1:19" ht="33" x14ac:dyDescent="0.3">
      <c r="B14" s="288" t="s">
        <v>1076</v>
      </c>
      <c r="C14" s="871" t="s">
        <v>1684</v>
      </c>
      <c r="D14" s="862">
        <v>17.100000000000001</v>
      </c>
      <c r="E14" s="23">
        <v>0</v>
      </c>
      <c r="F14" s="23">
        <v>0</v>
      </c>
      <c r="G14" s="23">
        <v>0</v>
      </c>
      <c r="H14" s="710">
        <v>0.1</v>
      </c>
      <c r="I14" s="862">
        <v>-0.1</v>
      </c>
      <c r="J14" s="23">
        <v>0</v>
      </c>
      <c r="K14" s="862">
        <v>-0.1</v>
      </c>
      <c r="L14" s="862">
        <v>9726.43</v>
      </c>
      <c r="M14" s="710">
        <v>2848.61</v>
      </c>
      <c r="N14" s="862">
        <v>0</v>
      </c>
      <c r="O14" s="710">
        <v>8.3000000000000007</v>
      </c>
      <c r="P14" s="23">
        <v>8.1999999999999993</v>
      </c>
      <c r="Q14" s="23">
        <v>0.6</v>
      </c>
      <c r="R14" s="23">
        <v>0</v>
      </c>
      <c r="S14" s="870">
        <v>4.38</v>
      </c>
    </row>
    <row r="15" spans="1:19" ht="49.5" x14ac:dyDescent="0.3">
      <c r="B15" s="288" t="s">
        <v>1078</v>
      </c>
      <c r="C15" s="871" t="s">
        <v>1685</v>
      </c>
      <c r="D15" s="862">
        <v>0</v>
      </c>
      <c r="E15" s="23">
        <v>0</v>
      </c>
      <c r="F15" s="23">
        <v>0</v>
      </c>
      <c r="G15" s="23">
        <v>0</v>
      </c>
      <c r="H15" s="710">
        <v>0</v>
      </c>
      <c r="I15" s="862">
        <v>0</v>
      </c>
      <c r="J15" s="23">
        <v>0</v>
      </c>
      <c r="K15" s="862">
        <v>0</v>
      </c>
      <c r="L15" s="862">
        <v>0.06</v>
      </c>
      <c r="M15" s="710">
        <v>0.02</v>
      </c>
      <c r="N15" s="862">
        <v>0</v>
      </c>
      <c r="O15" s="710">
        <v>0</v>
      </c>
      <c r="P15" s="23">
        <v>0</v>
      </c>
      <c r="Q15" s="23">
        <v>0</v>
      </c>
      <c r="R15" s="23">
        <v>0</v>
      </c>
      <c r="S15" s="870">
        <v>0</v>
      </c>
    </row>
    <row r="16" spans="1:19" x14ac:dyDescent="0.3">
      <c r="B16" s="288" t="s">
        <v>1080</v>
      </c>
      <c r="C16" s="872" t="s">
        <v>1686</v>
      </c>
      <c r="D16" s="862">
        <v>1796.6</v>
      </c>
      <c r="E16" s="23">
        <v>0</v>
      </c>
      <c r="F16" s="23">
        <v>1.8</v>
      </c>
      <c r="G16" s="23">
        <v>0</v>
      </c>
      <c r="H16" s="710">
        <v>51.8</v>
      </c>
      <c r="I16" s="862">
        <v>-42.7</v>
      </c>
      <c r="J16" s="23">
        <v>0</v>
      </c>
      <c r="K16" s="862">
        <v>-29.3</v>
      </c>
      <c r="L16" s="862">
        <v>1247844.43</v>
      </c>
      <c r="M16" s="710">
        <v>937336.18</v>
      </c>
      <c r="N16" s="862">
        <v>0</v>
      </c>
      <c r="O16" s="710">
        <v>1339.5</v>
      </c>
      <c r="P16" s="23">
        <v>413.8</v>
      </c>
      <c r="Q16" s="23">
        <v>43.3</v>
      </c>
      <c r="R16" s="23">
        <v>0</v>
      </c>
      <c r="S16" s="870">
        <v>3.09</v>
      </c>
    </row>
    <row r="17" spans="2:19" x14ac:dyDescent="0.3">
      <c r="B17" s="288" t="s">
        <v>1082</v>
      </c>
      <c r="C17" s="871" t="s">
        <v>1687</v>
      </c>
      <c r="D17" s="862">
        <v>203.9</v>
      </c>
      <c r="E17" s="23">
        <v>0</v>
      </c>
      <c r="F17" s="23">
        <v>0</v>
      </c>
      <c r="G17" s="23">
        <v>0</v>
      </c>
      <c r="H17" s="710">
        <v>2.1</v>
      </c>
      <c r="I17" s="862">
        <v>-3.7</v>
      </c>
      <c r="J17" s="23">
        <v>0</v>
      </c>
      <c r="K17" s="862">
        <v>-1.8</v>
      </c>
      <c r="L17" s="862">
        <v>355482.14</v>
      </c>
      <c r="M17" s="710">
        <v>309246.19</v>
      </c>
      <c r="N17" s="862">
        <v>0</v>
      </c>
      <c r="O17" s="710">
        <v>137</v>
      </c>
      <c r="P17" s="23">
        <v>57.4</v>
      </c>
      <c r="Q17" s="23">
        <v>9.5</v>
      </c>
      <c r="R17" s="23">
        <v>0</v>
      </c>
      <c r="S17" s="870">
        <v>3.83</v>
      </c>
    </row>
    <row r="18" spans="2:19" x14ac:dyDescent="0.3">
      <c r="B18" s="288" t="s">
        <v>1083</v>
      </c>
      <c r="C18" s="871" t="s">
        <v>1688</v>
      </c>
      <c r="D18" s="862">
        <v>22.1</v>
      </c>
      <c r="E18" s="23">
        <v>0</v>
      </c>
      <c r="F18" s="23">
        <v>0</v>
      </c>
      <c r="G18" s="23">
        <v>0</v>
      </c>
      <c r="H18" s="710">
        <v>0</v>
      </c>
      <c r="I18" s="862">
        <v>0</v>
      </c>
      <c r="J18" s="23">
        <v>0</v>
      </c>
      <c r="K18" s="862">
        <v>0</v>
      </c>
      <c r="L18" s="862">
        <v>14061.06</v>
      </c>
      <c r="M18" s="710">
        <v>12249.28</v>
      </c>
      <c r="N18" s="862">
        <v>0</v>
      </c>
      <c r="O18" s="710">
        <v>19.5</v>
      </c>
      <c r="P18" s="23">
        <v>2.6</v>
      </c>
      <c r="Q18" s="23">
        <v>0</v>
      </c>
      <c r="R18" s="23">
        <v>0</v>
      </c>
      <c r="S18" s="870">
        <v>3.57</v>
      </c>
    </row>
    <row r="19" spans="2:19" x14ac:dyDescent="0.3">
      <c r="B19" s="288" t="s">
        <v>1084</v>
      </c>
      <c r="C19" s="871" t="s">
        <v>1689</v>
      </c>
      <c r="D19" s="862">
        <v>0</v>
      </c>
      <c r="E19" s="23">
        <v>0</v>
      </c>
      <c r="F19" s="23">
        <v>0</v>
      </c>
      <c r="G19" s="23">
        <v>0</v>
      </c>
      <c r="H19" s="710">
        <v>0</v>
      </c>
      <c r="I19" s="862">
        <v>0</v>
      </c>
      <c r="J19" s="23">
        <v>0</v>
      </c>
      <c r="K19" s="862">
        <v>0</v>
      </c>
      <c r="L19" s="862">
        <v>0</v>
      </c>
      <c r="M19" s="710">
        <v>0</v>
      </c>
      <c r="N19" s="862">
        <v>0</v>
      </c>
      <c r="O19" s="710">
        <v>0</v>
      </c>
      <c r="P19" s="23">
        <v>0</v>
      </c>
      <c r="Q19" s="23">
        <v>0</v>
      </c>
      <c r="R19" s="23">
        <v>0</v>
      </c>
      <c r="S19" s="870">
        <v>0</v>
      </c>
    </row>
    <row r="20" spans="2:19" x14ac:dyDescent="0.3">
      <c r="B20" s="288" t="s">
        <v>1085</v>
      </c>
      <c r="C20" s="871" t="s">
        <v>1690</v>
      </c>
      <c r="D20" s="862">
        <v>6.9</v>
      </c>
      <c r="E20" s="23">
        <v>0</v>
      </c>
      <c r="F20" s="23">
        <v>0</v>
      </c>
      <c r="G20" s="23">
        <v>0</v>
      </c>
      <c r="H20" s="710">
        <v>1.8</v>
      </c>
      <c r="I20" s="862">
        <v>-0.2</v>
      </c>
      <c r="J20" s="23">
        <v>0</v>
      </c>
      <c r="K20" s="862">
        <v>-0.2</v>
      </c>
      <c r="L20" s="862">
        <v>4533.21</v>
      </c>
      <c r="M20" s="710">
        <v>3223.74</v>
      </c>
      <c r="N20" s="862">
        <v>0</v>
      </c>
      <c r="O20" s="710">
        <v>6.9</v>
      </c>
      <c r="P20" s="23">
        <v>0</v>
      </c>
      <c r="Q20" s="23">
        <v>0</v>
      </c>
      <c r="R20" s="23">
        <v>0</v>
      </c>
      <c r="S20" s="870">
        <v>0.7</v>
      </c>
    </row>
    <row r="21" spans="2:19" x14ac:dyDescent="0.3">
      <c r="B21" s="288" t="s">
        <v>1086</v>
      </c>
      <c r="C21" s="871" t="s">
        <v>1691</v>
      </c>
      <c r="D21" s="862">
        <v>13.1</v>
      </c>
      <c r="E21" s="23">
        <v>0</v>
      </c>
      <c r="F21" s="23">
        <v>0</v>
      </c>
      <c r="G21" s="23">
        <v>0</v>
      </c>
      <c r="H21" s="710">
        <v>0</v>
      </c>
      <c r="I21" s="862">
        <v>0</v>
      </c>
      <c r="J21" s="23">
        <v>0</v>
      </c>
      <c r="K21" s="862">
        <v>0</v>
      </c>
      <c r="L21" s="862">
        <v>6624.51</v>
      </c>
      <c r="M21" s="710">
        <v>5572.9</v>
      </c>
      <c r="N21" s="862">
        <v>0</v>
      </c>
      <c r="O21" s="710">
        <v>13.1</v>
      </c>
      <c r="P21" s="23">
        <v>0</v>
      </c>
      <c r="Q21" s="23">
        <v>0</v>
      </c>
      <c r="R21" s="23">
        <v>0</v>
      </c>
      <c r="S21" s="870">
        <v>0.79</v>
      </c>
    </row>
    <row r="22" spans="2:19" ht="33" x14ac:dyDescent="0.3">
      <c r="B22" s="288" t="s">
        <v>1087</v>
      </c>
      <c r="C22" s="871" t="s">
        <v>1692</v>
      </c>
      <c r="D22" s="862">
        <v>0.4</v>
      </c>
      <c r="E22" s="23">
        <v>0</v>
      </c>
      <c r="F22" s="23">
        <v>0</v>
      </c>
      <c r="G22" s="23">
        <v>0</v>
      </c>
      <c r="H22" s="710">
        <v>0</v>
      </c>
      <c r="I22" s="862">
        <v>0</v>
      </c>
      <c r="J22" s="23">
        <v>0</v>
      </c>
      <c r="K22" s="862">
        <v>0</v>
      </c>
      <c r="L22" s="862">
        <v>334.28</v>
      </c>
      <c r="M22" s="710">
        <v>265.77999999999997</v>
      </c>
      <c r="N22" s="862">
        <v>0</v>
      </c>
      <c r="O22" s="710">
        <v>0.4</v>
      </c>
      <c r="P22" s="23">
        <v>0</v>
      </c>
      <c r="Q22" s="23">
        <v>0</v>
      </c>
      <c r="R22" s="23">
        <v>0</v>
      </c>
      <c r="S22" s="870">
        <v>0.63</v>
      </c>
    </row>
    <row r="23" spans="2:19" ht="49.5" x14ac:dyDescent="0.3">
      <c r="B23" s="288" t="s">
        <v>1088</v>
      </c>
      <c r="C23" s="871" t="s">
        <v>1693</v>
      </c>
      <c r="D23" s="862">
        <v>9.1999999999999993</v>
      </c>
      <c r="E23" s="23">
        <v>0</v>
      </c>
      <c r="F23" s="23">
        <v>0</v>
      </c>
      <c r="G23" s="23">
        <v>0</v>
      </c>
      <c r="H23" s="710">
        <v>1.9</v>
      </c>
      <c r="I23" s="862">
        <v>-0.2</v>
      </c>
      <c r="J23" s="23">
        <v>0</v>
      </c>
      <c r="K23" s="862">
        <v>-0.2</v>
      </c>
      <c r="L23" s="862">
        <v>6421.55</v>
      </c>
      <c r="M23" s="710">
        <v>5037.7700000000004</v>
      </c>
      <c r="N23" s="862">
        <v>0</v>
      </c>
      <c r="O23" s="710">
        <v>3.2</v>
      </c>
      <c r="P23" s="23">
        <v>6</v>
      </c>
      <c r="Q23" s="23">
        <v>0</v>
      </c>
      <c r="R23" s="23">
        <v>0</v>
      </c>
      <c r="S23" s="870">
        <v>4.57</v>
      </c>
    </row>
    <row r="24" spans="2:19" ht="33" x14ac:dyDescent="0.3">
      <c r="B24" s="288" t="s">
        <v>1089</v>
      </c>
      <c r="C24" s="871" t="s">
        <v>1694</v>
      </c>
      <c r="D24" s="862">
        <v>110.7</v>
      </c>
      <c r="E24" s="23">
        <v>0</v>
      </c>
      <c r="F24" s="23">
        <v>0</v>
      </c>
      <c r="G24" s="23">
        <v>0</v>
      </c>
      <c r="H24" s="710">
        <v>0.8</v>
      </c>
      <c r="I24" s="862">
        <v>-1.7</v>
      </c>
      <c r="J24" s="23">
        <v>0</v>
      </c>
      <c r="K24" s="862">
        <v>-0.3</v>
      </c>
      <c r="L24" s="862">
        <v>78789.63</v>
      </c>
      <c r="M24" s="710">
        <v>46898.7</v>
      </c>
      <c r="N24" s="862">
        <v>0</v>
      </c>
      <c r="O24" s="710">
        <v>74.2</v>
      </c>
      <c r="P24" s="23">
        <v>27.9</v>
      </c>
      <c r="Q24" s="23">
        <v>8.5</v>
      </c>
      <c r="R24" s="23">
        <v>0</v>
      </c>
      <c r="S24" s="870">
        <v>4.54</v>
      </c>
    </row>
    <row r="25" spans="2:19" ht="49.5" x14ac:dyDescent="0.3">
      <c r="B25" s="288" t="s">
        <v>1090</v>
      </c>
      <c r="C25" s="871" t="s">
        <v>1695</v>
      </c>
      <c r="D25" s="862">
        <v>2.9</v>
      </c>
      <c r="E25" s="23">
        <v>0</v>
      </c>
      <c r="F25" s="23">
        <v>0</v>
      </c>
      <c r="G25" s="23">
        <v>0</v>
      </c>
      <c r="H25" s="710">
        <v>0.7</v>
      </c>
      <c r="I25" s="862">
        <v>-0.7</v>
      </c>
      <c r="J25" s="23">
        <v>0</v>
      </c>
      <c r="K25" s="862">
        <v>-0.6</v>
      </c>
      <c r="L25" s="862">
        <v>1445.58</v>
      </c>
      <c r="M25" s="710">
        <v>1117.55</v>
      </c>
      <c r="N25" s="862">
        <v>0</v>
      </c>
      <c r="O25" s="710">
        <v>2.9</v>
      </c>
      <c r="P25" s="23">
        <v>0</v>
      </c>
      <c r="Q25" s="23">
        <v>0</v>
      </c>
      <c r="R25" s="23">
        <v>0</v>
      </c>
      <c r="S25" s="870">
        <v>1.17</v>
      </c>
    </row>
    <row r="26" spans="2:19" x14ac:dyDescent="0.3">
      <c r="B26" s="288" t="s">
        <v>1091</v>
      </c>
      <c r="C26" s="871" t="s">
        <v>1696</v>
      </c>
      <c r="D26" s="862">
        <v>2.6</v>
      </c>
      <c r="E26" s="23">
        <v>0</v>
      </c>
      <c r="F26" s="23">
        <v>0</v>
      </c>
      <c r="G26" s="23">
        <v>0</v>
      </c>
      <c r="H26" s="710">
        <v>0</v>
      </c>
      <c r="I26" s="862">
        <v>0</v>
      </c>
      <c r="J26" s="23">
        <v>0</v>
      </c>
      <c r="K26" s="862">
        <v>0</v>
      </c>
      <c r="L26" s="862">
        <v>2007.22</v>
      </c>
      <c r="M26" s="710">
        <v>1313.96</v>
      </c>
      <c r="N26" s="862">
        <v>0</v>
      </c>
      <c r="O26" s="710">
        <v>2.6</v>
      </c>
      <c r="P26" s="23">
        <v>0</v>
      </c>
      <c r="Q26" s="23">
        <v>0</v>
      </c>
      <c r="R26" s="23">
        <v>0</v>
      </c>
      <c r="S26" s="870">
        <v>1.1000000000000001</v>
      </c>
    </row>
    <row r="27" spans="2:19" x14ac:dyDescent="0.3">
      <c r="B27" s="288" t="s">
        <v>1092</v>
      </c>
      <c r="C27" s="871" t="s">
        <v>1697</v>
      </c>
      <c r="D27" s="862">
        <v>77.599999999999994</v>
      </c>
      <c r="E27" s="23">
        <v>0</v>
      </c>
      <c r="F27" s="23">
        <v>0</v>
      </c>
      <c r="G27" s="23">
        <v>0</v>
      </c>
      <c r="H27" s="710">
        <v>8</v>
      </c>
      <c r="I27" s="862">
        <v>-4.5999999999999996</v>
      </c>
      <c r="J27" s="23">
        <v>0</v>
      </c>
      <c r="K27" s="862">
        <v>-4.4000000000000004</v>
      </c>
      <c r="L27" s="862">
        <v>31002.87</v>
      </c>
      <c r="M27" s="710">
        <v>19644.68</v>
      </c>
      <c r="N27" s="862">
        <v>0</v>
      </c>
      <c r="O27" s="710">
        <v>76.900000000000006</v>
      </c>
      <c r="P27" s="23">
        <v>0.7</v>
      </c>
      <c r="Q27" s="23">
        <v>0</v>
      </c>
      <c r="R27" s="23">
        <v>0</v>
      </c>
      <c r="S27" s="870">
        <v>2.35</v>
      </c>
    </row>
    <row r="28" spans="2:19" ht="33" x14ac:dyDescent="0.3">
      <c r="B28" s="288" t="s">
        <v>1093</v>
      </c>
      <c r="C28" s="871" t="s">
        <v>1698</v>
      </c>
      <c r="D28" s="862">
        <v>38.6</v>
      </c>
      <c r="E28" s="23">
        <v>0</v>
      </c>
      <c r="F28" s="23">
        <v>0</v>
      </c>
      <c r="G28" s="23">
        <v>0</v>
      </c>
      <c r="H28" s="710">
        <v>0</v>
      </c>
      <c r="I28" s="862">
        <v>0</v>
      </c>
      <c r="J28" s="23">
        <v>0</v>
      </c>
      <c r="K28" s="862">
        <v>0</v>
      </c>
      <c r="L28" s="862">
        <v>4468.55</v>
      </c>
      <c r="M28" s="710">
        <v>3663.07</v>
      </c>
      <c r="N28" s="862">
        <v>0</v>
      </c>
      <c r="O28" s="710">
        <v>27.6</v>
      </c>
      <c r="P28" s="23">
        <v>11</v>
      </c>
      <c r="Q28" s="23">
        <v>0</v>
      </c>
      <c r="R28" s="23">
        <v>0</v>
      </c>
      <c r="S28" s="870">
        <v>3.8</v>
      </c>
    </row>
    <row r="29" spans="2:19" x14ac:dyDescent="0.3">
      <c r="B29" s="288" t="s">
        <v>1094</v>
      </c>
      <c r="C29" s="871" t="s">
        <v>1699</v>
      </c>
      <c r="D29" s="862">
        <v>213.8</v>
      </c>
      <c r="E29" s="23">
        <v>0</v>
      </c>
      <c r="F29" s="23">
        <v>0</v>
      </c>
      <c r="G29" s="23">
        <v>0</v>
      </c>
      <c r="H29" s="710">
        <v>0.8</v>
      </c>
      <c r="I29" s="862">
        <v>-1.4</v>
      </c>
      <c r="J29" s="23">
        <v>0</v>
      </c>
      <c r="K29" s="862">
        <v>-0.6</v>
      </c>
      <c r="L29" s="862">
        <v>195009.38</v>
      </c>
      <c r="M29" s="710">
        <v>135705.68</v>
      </c>
      <c r="N29" s="862">
        <v>0</v>
      </c>
      <c r="O29" s="710">
        <v>48.9</v>
      </c>
      <c r="P29" s="23">
        <v>152</v>
      </c>
      <c r="Q29" s="23">
        <v>12.8</v>
      </c>
      <c r="R29" s="23">
        <v>0</v>
      </c>
      <c r="S29" s="870">
        <v>6.11</v>
      </c>
    </row>
    <row r="30" spans="2:19" ht="33" x14ac:dyDescent="0.3">
      <c r="B30" s="288" t="s">
        <v>1700</v>
      </c>
      <c r="C30" s="871" t="s">
        <v>1701</v>
      </c>
      <c r="D30" s="862">
        <v>47.7</v>
      </c>
      <c r="E30" s="23">
        <v>0</v>
      </c>
      <c r="F30" s="23">
        <v>0</v>
      </c>
      <c r="G30" s="23">
        <v>0</v>
      </c>
      <c r="H30" s="710">
        <v>0</v>
      </c>
      <c r="I30" s="862">
        <v>-1.3</v>
      </c>
      <c r="J30" s="23">
        <v>0</v>
      </c>
      <c r="K30" s="862">
        <v>0</v>
      </c>
      <c r="L30" s="862">
        <v>53091.31</v>
      </c>
      <c r="M30" s="710">
        <v>16008.71</v>
      </c>
      <c r="N30" s="862">
        <v>0</v>
      </c>
      <c r="O30" s="710">
        <v>42.9</v>
      </c>
      <c r="P30" s="23">
        <v>3.1</v>
      </c>
      <c r="Q30" s="23">
        <v>1.7</v>
      </c>
      <c r="R30" s="23">
        <v>0</v>
      </c>
      <c r="S30" s="870">
        <v>2.6</v>
      </c>
    </row>
    <row r="31" spans="2:19" x14ac:dyDescent="0.3">
      <c r="B31" s="288" t="s">
        <v>1702</v>
      </c>
      <c r="C31" s="871" t="s">
        <v>1703</v>
      </c>
      <c r="D31" s="862">
        <v>68.599999999999994</v>
      </c>
      <c r="E31" s="23">
        <v>0</v>
      </c>
      <c r="F31" s="23">
        <v>0</v>
      </c>
      <c r="G31" s="23">
        <v>0</v>
      </c>
      <c r="H31" s="710">
        <v>7.9</v>
      </c>
      <c r="I31" s="862">
        <v>-3.7</v>
      </c>
      <c r="J31" s="23">
        <v>0</v>
      </c>
      <c r="K31" s="862">
        <v>-3.6</v>
      </c>
      <c r="L31" s="862">
        <v>131273.99</v>
      </c>
      <c r="M31" s="710">
        <v>70844.33</v>
      </c>
      <c r="N31" s="862">
        <v>0</v>
      </c>
      <c r="O31" s="710">
        <v>37.6</v>
      </c>
      <c r="P31" s="23">
        <v>28.6</v>
      </c>
      <c r="Q31" s="23">
        <v>2.4</v>
      </c>
      <c r="R31" s="23">
        <v>0</v>
      </c>
      <c r="S31" s="870">
        <v>3.55</v>
      </c>
    </row>
    <row r="32" spans="2:19" x14ac:dyDescent="0.3">
      <c r="B32" s="288" t="s">
        <v>1704</v>
      </c>
      <c r="C32" s="871" t="s">
        <v>1705</v>
      </c>
      <c r="D32" s="862">
        <v>200.5</v>
      </c>
      <c r="E32" s="23">
        <v>0</v>
      </c>
      <c r="F32" s="23">
        <v>0</v>
      </c>
      <c r="G32" s="23">
        <v>0</v>
      </c>
      <c r="H32" s="710">
        <v>14.8</v>
      </c>
      <c r="I32" s="862">
        <v>-10.1</v>
      </c>
      <c r="J32" s="23">
        <v>0</v>
      </c>
      <c r="K32" s="862">
        <v>-9.1</v>
      </c>
      <c r="L32" s="862">
        <v>138054.9</v>
      </c>
      <c r="M32" s="710">
        <v>105569.44</v>
      </c>
      <c r="N32" s="862">
        <v>0</v>
      </c>
      <c r="O32" s="710">
        <v>159.80000000000001</v>
      </c>
      <c r="P32" s="23">
        <v>37.1</v>
      </c>
      <c r="Q32" s="23">
        <v>3.5</v>
      </c>
      <c r="R32" s="23">
        <v>0</v>
      </c>
      <c r="S32" s="870">
        <v>2.73</v>
      </c>
    </row>
    <row r="33" spans="2:19" ht="33" x14ac:dyDescent="0.3">
      <c r="B33" s="288" t="s">
        <v>1706</v>
      </c>
      <c r="C33" s="871" t="s">
        <v>1707</v>
      </c>
      <c r="D33" s="862">
        <v>75.7</v>
      </c>
      <c r="E33" s="23">
        <v>0</v>
      </c>
      <c r="F33" s="23">
        <v>0</v>
      </c>
      <c r="G33" s="23">
        <v>0</v>
      </c>
      <c r="H33" s="710">
        <v>0</v>
      </c>
      <c r="I33" s="862">
        <v>-0.2</v>
      </c>
      <c r="J33" s="23">
        <v>0</v>
      </c>
      <c r="K33" s="862">
        <v>0</v>
      </c>
      <c r="L33" s="862">
        <v>15027.94</v>
      </c>
      <c r="M33" s="710">
        <v>12934.57</v>
      </c>
      <c r="N33" s="862">
        <v>0</v>
      </c>
      <c r="O33" s="710">
        <v>75</v>
      </c>
      <c r="P33" s="23">
        <v>0.3</v>
      </c>
      <c r="Q33" s="23">
        <v>0.5</v>
      </c>
      <c r="R33" s="23">
        <v>0</v>
      </c>
      <c r="S33" s="870">
        <v>1.57</v>
      </c>
    </row>
    <row r="34" spans="2:19" x14ac:dyDescent="0.3">
      <c r="B34" s="288" t="s">
        <v>1708</v>
      </c>
      <c r="C34" s="871" t="s">
        <v>1709</v>
      </c>
      <c r="D34" s="862">
        <v>50.4</v>
      </c>
      <c r="E34" s="23">
        <v>0</v>
      </c>
      <c r="F34" s="23">
        <v>0</v>
      </c>
      <c r="G34" s="23">
        <v>0</v>
      </c>
      <c r="H34" s="710">
        <v>0</v>
      </c>
      <c r="I34" s="862">
        <v>-0.1</v>
      </c>
      <c r="J34" s="23">
        <v>0</v>
      </c>
      <c r="K34" s="862">
        <v>0</v>
      </c>
      <c r="L34" s="862">
        <v>22458.05</v>
      </c>
      <c r="M34" s="710">
        <v>20212.580000000002</v>
      </c>
      <c r="N34" s="862">
        <v>0</v>
      </c>
      <c r="O34" s="710">
        <v>25.4</v>
      </c>
      <c r="P34" s="23">
        <v>25</v>
      </c>
      <c r="Q34" s="23">
        <v>0</v>
      </c>
      <c r="R34" s="23">
        <v>0</v>
      </c>
      <c r="S34" s="870">
        <v>3.71</v>
      </c>
    </row>
    <row r="35" spans="2:19" x14ac:dyDescent="0.3">
      <c r="B35" s="288" t="s">
        <v>1710</v>
      </c>
      <c r="C35" s="871" t="s">
        <v>1711</v>
      </c>
      <c r="D35" s="862">
        <v>209.2</v>
      </c>
      <c r="E35" s="23">
        <v>0</v>
      </c>
      <c r="F35" s="23">
        <v>0</v>
      </c>
      <c r="G35" s="23">
        <v>0</v>
      </c>
      <c r="H35" s="710">
        <v>5</v>
      </c>
      <c r="I35" s="862">
        <v>-6.4</v>
      </c>
      <c r="J35" s="23">
        <v>0</v>
      </c>
      <c r="K35" s="862">
        <v>-2.8</v>
      </c>
      <c r="L35" s="862">
        <v>57163.37</v>
      </c>
      <c r="M35" s="710">
        <v>51341.61</v>
      </c>
      <c r="N35" s="862">
        <v>0</v>
      </c>
      <c r="O35" s="710">
        <v>196.5</v>
      </c>
      <c r="P35" s="23">
        <v>9.8000000000000007</v>
      </c>
      <c r="Q35" s="23">
        <v>3</v>
      </c>
      <c r="R35" s="23">
        <v>0</v>
      </c>
      <c r="S35" s="870">
        <v>2.23</v>
      </c>
    </row>
    <row r="36" spans="2:19" ht="33" x14ac:dyDescent="0.3">
      <c r="B36" s="288" t="s">
        <v>1712</v>
      </c>
      <c r="C36" s="871" t="s">
        <v>1713</v>
      </c>
      <c r="D36" s="862">
        <v>129.30000000000001</v>
      </c>
      <c r="E36" s="23">
        <v>0</v>
      </c>
      <c r="F36" s="23">
        <v>1.8</v>
      </c>
      <c r="G36" s="23">
        <v>0</v>
      </c>
      <c r="H36" s="710">
        <v>2.5</v>
      </c>
      <c r="I36" s="862">
        <v>-1.4</v>
      </c>
      <c r="J36" s="23">
        <v>0</v>
      </c>
      <c r="K36" s="862">
        <v>-1.2</v>
      </c>
      <c r="L36" s="862">
        <v>43001.27</v>
      </c>
      <c r="M36" s="710">
        <v>39204.03</v>
      </c>
      <c r="N36" s="862">
        <v>0</v>
      </c>
      <c r="O36" s="710">
        <v>116.7</v>
      </c>
      <c r="P36" s="23">
        <v>12.6</v>
      </c>
      <c r="Q36" s="23">
        <v>0</v>
      </c>
      <c r="R36" s="23">
        <v>0</v>
      </c>
      <c r="S36" s="870">
        <v>2.2400000000000002</v>
      </c>
    </row>
    <row r="37" spans="2:19" x14ac:dyDescent="0.3">
      <c r="B37" s="288" t="s">
        <v>1714</v>
      </c>
      <c r="C37" s="871" t="s">
        <v>1715</v>
      </c>
      <c r="D37" s="862">
        <v>136</v>
      </c>
      <c r="E37" s="23">
        <v>0</v>
      </c>
      <c r="F37" s="23">
        <v>0</v>
      </c>
      <c r="G37" s="23">
        <v>0</v>
      </c>
      <c r="H37" s="710">
        <v>2</v>
      </c>
      <c r="I37" s="862">
        <v>-1.9</v>
      </c>
      <c r="J37" s="23">
        <v>0</v>
      </c>
      <c r="K37" s="862">
        <v>-1.4</v>
      </c>
      <c r="L37" s="862">
        <v>46822.01</v>
      </c>
      <c r="M37" s="710">
        <v>42506.61</v>
      </c>
      <c r="N37" s="862">
        <v>0</v>
      </c>
      <c r="O37" s="710">
        <v>133</v>
      </c>
      <c r="P37" s="23">
        <v>3.1</v>
      </c>
      <c r="Q37" s="23">
        <v>0</v>
      </c>
      <c r="R37" s="23">
        <v>0</v>
      </c>
      <c r="S37" s="870">
        <v>0.38</v>
      </c>
    </row>
    <row r="38" spans="2:19" x14ac:dyDescent="0.3">
      <c r="B38" s="288" t="s">
        <v>1716</v>
      </c>
      <c r="C38" s="871" t="s">
        <v>1717</v>
      </c>
      <c r="D38" s="862">
        <v>57.4</v>
      </c>
      <c r="E38" s="23">
        <v>0</v>
      </c>
      <c r="F38" s="23">
        <v>0</v>
      </c>
      <c r="G38" s="23">
        <v>0</v>
      </c>
      <c r="H38" s="710">
        <v>0.2</v>
      </c>
      <c r="I38" s="862">
        <v>-1.3</v>
      </c>
      <c r="J38" s="23">
        <v>0</v>
      </c>
      <c r="K38" s="862">
        <v>0</v>
      </c>
      <c r="L38" s="862">
        <v>25301.87</v>
      </c>
      <c r="M38" s="710">
        <v>21356.799999999999</v>
      </c>
      <c r="N38" s="862">
        <v>0</v>
      </c>
      <c r="O38" s="710">
        <v>32.700000000000003</v>
      </c>
      <c r="P38" s="23">
        <v>24.6</v>
      </c>
      <c r="Q38" s="23">
        <v>0</v>
      </c>
      <c r="R38" s="23">
        <v>0</v>
      </c>
      <c r="S38" s="870">
        <v>3.56</v>
      </c>
    </row>
    <row r="39" spans="2:19" x14ac:dyDescent="0.3">
      <c r="B39" s="288" t="s">
        <v>1718</v>
      </c>
      <c r="C39" s="871" t="s">
        <v>1719</v>
      </c>
      <c r="D39" s="862">
        <v>95.5</v>
      </c>
      <c r="E39" s="23">
        <v>0</v>
      </c>
      <c r="F39" s="23">
        <v>0</v>
      </c>
      <c r="G39" s="23">
        <v>0</v>
      </c>
      <c r="H39" s="710">
        <v>0</v>
      </c>
      <c r="I39" s="862">
        <v>-0.8</v>
      </c>
      <c r="J39" s="23">
        <v>0</v>
      </c>
      <c r="K39" s="862">
        <v>0</v>
      </c>
      <c r="L39" s="862">
        <v>13205.01</v>
      </c>
      <c r="M39" s="710">
        <v>11365.16</v>
      </c>
      <c r="N39" s="862">
        <v>0</v>
      </c>
      <c r="O39" s="710">
        <v>82.2</v>
      </c>
      <c r="P39" s="23">
        <v>12.1</v>
      </c>
      <c r="Q39" s="23">
        <v>1.2</v>
      </c>
      <c r="R39" s="23">
        <v>0</v>
      </c>
      <c r="S39" s="870">
        <v>2.38</v>
      </c>
    </row>
    <row r="40" spans="2:19" ht="33" x14ac:dyDescent="0.3">
      <c r="B40" s="288" t="s">
        <v>1720</v>
      </c>
      <c r="C40" s="871" t="s">
        <v>1721</v>
      </c>
      <c r="D40" s="862">
        <v>24.6</v>
      </c>
      <c r="E40" s="23">
        <v>0</v>
      </c>
      <c r="F40" s="23">
        <v>0</v>
      </c>
      <c r="G40" s="23">
        <v>0</v>
      </c>
      <c r="H40" s="710">
        <v>3.2</v>
      </c>
      <c r="I40" s="862">
        <v>-3</v>
      </c>
      <c r="J40" s="23">
        <v>0</v>
      </c>
      <c r="K40" s="862">
        <v>-3</v>
      </c>
      <c r="L40" s="862">
        <v>2264.73</v>
      </c>
      <c r="M40" s="710">
        <v>2053.04</v>
      </c>
      <c r="N40" s="862">
        <v>0</v>
      </c>
      <c r="O40" s="710">
        <v>24.3</v>
      </c>
      <c r="P40" s="23">
        <v>0</v>
      </c>
      <c r="Q40" s="23">
        <v>0.2</v>
      </c>
      <c r="R40" s="23">
        <v>0</v>
      </c>
      <c r="S40" s="870">
        <v>1.1599999999999999</v>
      </c>
    </row>
    <row r="41" spans="2:19" x14ac:dyDescent="0.3">
      <c r="B41" s="288" t="s">
        <v>1722</v>
      </c>
      <c r="C41" s="872" t="s">
        <v>1723</v>
      </c>
      <c r="D41" s="862">
        <v>727.1</v>
      </c>
      <c r="E41" s="23">
        <v>0</v>
      </c>
      <c r="F41" s="23">
        <v>0</v>
      </c>
      <c r="G41" s="23">
        <v>0</v>
      </c>
      <c r="H41" s="710">
        <v>20.100000000000001</v>
      </c>
      <c r="I41" s="862">
        <v>-4.2</v>
      </c>
      <c r="J41" s="23">
        <v>0</v>
      </c>
      <c r="K41" s="862">
        <v>-3.9</v>
      </c>
      <c r="L41" s="862">
        <v>1089460.77</v>
      </c>
      <c r="M41" s="710">
        <v>97766.81</v>
      </c>
      <c r="N41" s="862">
        <v>0</v>
      </c>
      <c r="O41" s="710">
        <v>257.7</v>
      </c>
      <c r="P41" s="23">
        <v>362.4</v>
      </c>
      <c r="Q41" s="23">
        <v>107</v>
      </c>
      <c r="R41" s="23">
        <v>0</v>
      </c>
      <c r="S41" s="870">
        <v>7.03</v>
      </c>
    </row>
    <row r="42" spans="2:19" x14ac:dyDescent="0.3">
      <c r="B42" s="288" t="s">
        <v>1724</v>
      </c>
      <c r="C42" s="871" t="s">
        <v>1725</v>
      </c>
      <c r="D42" s="862">
        <v>689.1</v>
      </c>
      <c r="E42" s="23">
        <v>0</v>
      </c>
      <c r="F42" s="23">
        <v>0</v>
      </c>
      <c r="G42" s="23">
        <v>0</v>
      </c>
      <c r="H42" s="710">
        <v>20.100000000000001</v>
      </c>
      <c r="I42" s="862">
        <v>-4.2</v>
      </c>
      <c r="J42" s="23">
        <v>0</v>
      </c>
      <c r="K42" s="862">
        <v>-3.9</v>
      </c>
      <c r="L42" s="862">
        <v>891321.94</v>
      </c>
      <c r="M42" s="710">
        <v>79352.45</v>
      </c>
      <c r="N42" s="862">
        <v>0</v>
      </c>
      <c r="O42" s="710">
        <v>234.6</v>
      </c>
      <c r="P42" s="23">
        <v>352.1</v>
      </c>
      <c r="Q42" s="23">
        <v>102.5</v>
      </c>
      <c r="R42" s="23">
        <v>0</v>
      </c>
      <c r="S42" s="870">
        <v>7.12</v>
      </c>
    </row>
    <row r="43" spans="2:19" x14ac:dyDescent="0.3">
      <c r="B43" s="288" t="s">
        <v>1726</v>
      </c>
      <c r="C43" s="871" t="s">
        <v>1727</v>
      </c>
      <c r="D43" s="862">
        <v>511.7</v>
      </c>
      <c r="E43" s="23">
        <v>0</v>
      </c>
      <c r="F43" s="23">
        <v>0</v>
      </c>
      <c r="G43" s="23">
        <v>0</v>
      </c>
      <c r="H43" s="710">
        <v>11.9</v>
      </c>
      <c r="I43" s="862">
        <v>-0.8</v>
      </c>
      <c r="J43" s="23">
        <v>0</v>
      </c>
      <c r="K43" s="862">
        <v>-0.6</v>
      </c>
      <c r="L43" s="862">
        <v>480040.63</v>
      </c>
      <c r="M43" s="710">
        <v>41483.360000000001</v>
      </c>
      <c r="N43" s="862">
        <v>0</v>
      </c>
      <c r="O43" s="710">
        <v>147.6</v>
      </c>
      <c r="P43" s="23">
        <v>279.7</v>
      </c>
      <c r="Q43" s="23">
        <v>84.3</v>
      </c>
      <c r="R43" s="23">
        <v>0</v>
      </c>
      <c r="S43" s="870">
        <v>7.63</v>
      </c>
    </row>
    <row r="44" spans="2:19" ht="33" x14ac:dyDescent="0.3">
      <c r="B44" s="288" t="s">
        <v>1728</v>
      </c>
      <c r="C44" s="871" t="s">
        <v>1729</v>
      </c>
      <c r="D44" s="862">
        <v>6.7</v>
      </c>
      <c r="E44" s="23">
        <v>0</v>
      </c>
      <c r="F44" s="23">
        <v>0</v>
      </c>
      <c r="G44" s="23">
        <v>0</v>
      </c>
      <c r="H44" s="710">
        <v>0</v>
      </c>
      <c r="I44" s="862">
        <v>0</v>
      </c>
      <c r="J44" s="23">
        <v>0</v>
      </c>
      <c r="K44" s="862">
        <v>0</v>
      </c>
      <c r="L44" s="862">
        <v>15968.24</v>
      </c>
      <c r="M44" s="710">
        <v>1370.02</v>
      </c>
      <c r="N44" s="862">
        <v>0</v>
      </c>
      <c r="O44" s="710">
        <v>1.9</v>
      </c>
      <c r="P44" s="23">
        <v>0.2</v>
      </c>
      <c r="Q44" s="23">
        <v>4.5999999999999996</v>
      </c>
      <c r="R44" s="23">
        <v>0</v>
      </c>
      <c r="S44" s="870">
        <v>11.21</v>
      </c>
    </row>
    <row r="45" spans="2:19" x14ac:dyDescent="0.3">
      <c r="B45" s="288" t="s">
        <v>1730</v>
      </c>
      <c r="C45" s="871" t="s">
        <v>1731</v>
      </c>
      <c r="D45" s="862">
        <v>31.3</v>
      </c>
      <c r="E45" s="23">
        <v>0</v>
      </c>
      <c r="F45" s="23">
        <v>0</v>
      </c>
      <c r="G45" s="23">
        <v>0</v>
      </c>
      <c r="H45" s="710">
        <v>0</v>
      </c>
      <c r="I45" s="862">
        <v>0</v>
      </c>
      <c r="J45" s="23">
        <v>0</v>
      </c>
      <c r="K45" s="862">
        <v>0</v>
      </c>
      <c r="L45" s="862">
        <v>182170.59</v>
      </c>
      <c r="M45" s="710">
        <v>17044.34</v>
      </c>
      <c r="N45" s="862">
        <v>0</v>
      </c>
      <c r="O45" s="710">
        <v>21.2</v>
      </c>
      <c r="P45" s="23">
        <v>10.1</v>
      </c>
      <c r="Q45" s="23">
        <v>0</v>
      </c>
      <c r="R45" s="23">
        <v>0</v>
      </c>
      <c r="S45" s="870">
        <v>3.98</v>
      </c>
    </row>
    <row r="46" spans="2:19" ht="49.5" x14ac:dyDescent="0.3">
      <c r="B46" s="288" t="s">
        <v>1150</v>
      </c>
      <c r="C46" s="872" t="s">
        <v>1732</v>
      </c>
      <c r="D46" s="862">
        <v>25.8</v>
      </c>
      <c r="E46" s="23">
        <v>0</v>
      </c>
      <c r="F46" s="23">
        <v>0</v>
      </c>
      <c r="G46" s="23">
        <v>0</v>
      </c>
      <c r="H46" s="710">
        <v>0</v>
      </c>
      <c r="I46" s="862">
        <v>0</v>
      </c>
      <c r="J46" s="23">
        <v>0</v>
      </c>
      <c r="K46" s="862">
        <v>0</v>
      </c>
      <c r="L46" s="862">
        <v>35050.65</v>
      </c>
      <c r="M46" s="710">
        <v>9520.91</v>
      </c>
      <c r="N46" s="862">
        <v>0</v>
      </c>
      <c r="O46" s="710">
        <v>14.9</v>
      </c>
      <c r="P46" s="23">
        <v>6.1</v>
      </c>
      <c r="Q46" s="23">
        <v>4.8</v>
      </c>
      <c r="R46" s="23">
        <v>0</v>
      </c>
      <c r="S46" s="870">
        <v>3.72</v>
      </c>
    </row>
    <row r="47" spans="2:19" x14ac:dyDescent="0.3">
      <c r="B47" s="288" t="s">
        <v>1733</v>
      </c>
      <c r="C47" s="872" t="s">
        <v>1734</v>
      </c>
      <c r="D47" s="862">
        <v>175.6</v>
      </c>
      <c r="E47" s="23">
        <v>0</v>
      </c>
      <c r="F47" s="23">
        <v>0</v>
      </c>
      <c r="G47" s="23">
        <v>0</v>
      </c>
      <c r="H47" s="710">
        <v>15</v>
      </c>
      <c r="I47" s="862">
        <v>-8.4</v>
      </c>
      <c r="J47" s="23">
        <v>0</v>
      </c>
      <c r="K47" s="862">
        <v>-6.4</v>
      </c>
      <c r="L47" s="862">
        <v>43977.34</v>
      </c>
      <c r="M47" s="710">
        <v>36698.17</v>
      </c>
      <c r="N47" s="862">
        <v>0</v>
      </c>
      <c r="O47" s="710">
        <v>158.30000000000001</v>
      </c>
      <c r="P47" s="23">
        <v>12.1</v>
      </c>
      <c r="Q47" s="23">
        <v>4.9000000000000004</v>
      </c>
      <c r="R47" s="23">
        <v>0.3</v>
      </c>
      <c r="S47" s="870">
        <v>2.14</v>
      </c>
    </row>
    <row r="48" spans="2:19" x14ac:dyDescent="0.3">
      <c r="B48" s="288" t="s">
        <v>1735</v>
      </c>
      <c r="C48" s="871" t="s">
        <v>1736</v>
      </c>
      <c r="D48" s="862">
        <v>115.3</v>
      </c>
      <c r="E48" s="23">
        <v>0</v>
      </c>
      <c r="F48" s="23">
        <v>0</v>
      </c>
      <c r="G48" s="23">
        <v>0</v>
      </c>
      <c r="H48" s="710">
        <v>11.7</v>
      </c>
      <c r="I48" s="862">
        <v>-5.5</v>
      </c>
      <c r="J48" s="23">
        <v>0</v>
      </c>
      <c r="K48" s="862">
        <v>-3.7</v>
      </c>
      <c r="L48" s="862">
        <v>19673.53</v>
      </c>
      <c r="M48" s="710">
        <v>16285.28</v>
      </c>
      <c r="N48" s="862">
        <v>0</v>
      </c>
      <c r="O48" s="710">
        <v>109.1</v>
      </c>
      <c r="P48" s="23">
        <v>3.4</v>
      </c>
      <c r="Q48" s="23">
        <v>2.5</v>
      </c>
      <c r="R48" s="23">
        <v>0.3</v>
      </c>
      <c r="S48" s="870">
        <v>1.87</v>
      </c>
    </row>
    <row r="49" spans="2:19" x14ac:dyDescent="0.3">
      <c r="B49" s="288" t="s">
        <v>1737</v>
      </c>
      <c r="C49" s="871" t="s">
        <v>1738</v>
      </c>
      <c r="D49" s="862">
        <v>14</v>
      </c>
      <c r="E49" s="23">
        <v>0</v>
      </c>
      <c r="F49" s="23">
        <v>0</v>
      </c>
      <c r="G49" s="23">
        <v>0</v>
      </c>
      <c r="H49" s="710">
        <v>1.1000000000000001</v>
      </c>
      <c r="I49" s="862">
        <v>-1.1000000000000001</v>
      </c>
      <c r="J49" s="23">
        <v>0</v>
      </c>
      <c r="K49" s="862">
        <v>-1.1000000000000001</v>
      </c>
      <c r="L49" s="862">
        <v>7593.82</v>
      </c>
      <c r="M49" s="710">
        <v>6378.13</v>
      </c>
      <c r="N49" s="862">
        <v>0</v>
      </c>
      <c r="O49" s="710">
        <v>9.1999999999999993</v>
      </c>
      <c r="P49" s="23">
        <v>4.7</v>
      </c>
      <c r="Q49" s="23">
        <v>0.1</v>
      </c>
      <c r="R49" s="23">
        <v>0</v>
      </c>
      <c r="S49" s="870">
        <v>3.75</v>
      </c>
    </row>
    <row r="50" spans="2:19" ht="33" x14ac:dyDescent="0.3">
      <c r="B50" s="288" t="s">
        <v>1739</v>
      </c>
      <c r="C50" s="871" t="s">
        <v>1740</v>
      </c>
      <c r="D50" s="862">
        <v>46.3</v>
      </c>
      <c r="E50" s="23">
        <v>0</v>
      </c>
      <c r="F50" s="23">
        <v>0</v>
      </c>
      <c r="G50" s="23">
        <v>0</v>
      </c>
      <c r="H50" s="710">
        <v>2.2000000000000002</v>
      </c>
      <c r="I50" s="862">
        <v>-1.8</v>
      </c>
      <c r="J50" s="23">
        <v>0</v>
      </c>
      <c r="K50" s="862">
        <v>-1.6</v>
      </c>
      <c r="L50" s="862">
        <v>16709.990000000002</v>
      </c>
      <c r="M50" s="710">
        <v>14034.76</v>
      </c>
      <c r="N50" s="862">
        <v>0</v>
      </c>
      <c r="O50" s="710">
        <v>40</v>
      </c>
      <c r="P50" s="23">
        <v>4</v>
      </c>
      <c r="Q50" s="23">
        <v>2.2999999999999998</v>
      </c>
      <c r="R50" s="23">
        <v>0</v>
      </c>
      <c r="S50" s="870">
        <v>2.35</v>
      </c>
    </row>
    <row r="51" spans="2:19" ht="33" x14ac:dyDescent="0.3">
      <c r="B51" s="288" t="s">
        <v>1741</v>
      </c>
      <c r="C51" s="872" t="s">
        <v>1742</v>
      </c>
      <c r="D51" s="862">
        <v>896.5</v>
      </c>
      <c r="E51" s="23">
        <v>0</v>
      </c>
      <c r="F51" s="23">
        <v>0</v>
      </c>
      <c r="G51" s="23">
        <v>0</v>
      </c>
      <c r="H51" s="710">
        <v>27</v>
      </c>
      <c r="I51" s="862">
        <v>-26.9</v>
      </c>
      <c r="J51" s="23">
        <v>0</v>
      </c>
      <c r="K51" s="862">
        <v>-16.5</v>
      </c>
      <c r="L51" s="862">
        <v>331242.82</v>
      </c>
      <c r="M51" s="710">
        <v>220731.63</v>
      </c>
      <c r="N51" s="862">
        <v>0</v>
      </c>
      <c r="O51" s="710">
        <v>756.4</v>
      </c>
      <c r="P51" s="23">
        <v>110.8</v>
      </c>
      <c r="Q51" s="23">
        <v>22.6</v>
      </c>
      <c r="R51" s="23">
        <v>6.7</v>
      </c>
      <c r="S51" s="870">
        <v>3.08</v>
      </c>
    </row>
    <row r="52" spans="2:19" x14ac:dyDescent="0.3">
      <c r="B52" s="288" t="s">
        <v>1743</v>
      </c>
      <c r="C52" s="872" t="s">
        <v>1744</v>
      </c>
      <c r="D52" s="862">
        <v>448.7</v>
      </c>
      <c r="E52" s="23">
        <v>0</v>
      </c>
      <c r="F52" s="23">
        <v>0</v>
      </c>
      <c r="G52" s="23">
        <v>0</v>
      </c>
      <c r="H52" s="710">
        <v>1.1000000000000001</v>
      </c>
      <c r="I52" s="862">
        <v>-1.7</v>
      </c>
      <c r="J52" s="23">
        <v>0</v>
      </c>
      <c r="K52" s="862">
        <v>-1</v>
      </c>
      <c r="L52" s="862">
        <v>234974.75</v>
      </c>
      <c r="M52" s="710">
        <v>78365.62</v>
      </c>
      <c r="N52" s="862">
        <v>0</v>
      </c>
      <c r="O52" s="710">
        <v>119.1</v>
      </c>
      <c r="P52" s="23">
        <v>228.1</v>
      </c>
      <c r="Q52" s="23">
        <v>101.5</v>
      </c>
      <c r="R52" s="23">
        <v>0</v>
      </c>
      <c r="S52" s="870">
        <v>6.91</v>
      </c>
    </row>
    <row r="53" spans="2:19" ht="33" x14ac:dyDescent="0.3">
      <c r="B53" s="288" t="s">
        <v>1745</v>
      </c>
      <c r="C53" s="871" t="s">
        <v>1746</v>
      </c>
      <c r="D53" s="862">
        <v>24.9</v>
      </c>
      <c r="E53" s="23">
        <v>0</v>
      </c>
      <c r="F53" s="23">
        <v>0</v>
      </c>
      <c r="G53" s="23">
        <v>0</v>
      </c>
      <c r="H53" s="710">
        <v>0.1</v>
      </c>
      <c r="I53" s="862">
        <v>-0.5</v>
      </c>
      <c r="J53" s="23">
        <v>0</v>
      </c>
      <c r="K53" s="862">
        <v>-0.1</v>
      </c>
      <c r="L53" s="862">
        <v>14101.48</v>
      </c>
      <c r="M53" s="710">
        <v>5607.38</v>
      </c>
      <c r="N53" s="862">
        <v>0</v>
      </c>
      <c r="O53" s="710">
        <v>19.600000000000001</v>
      </c>
      <c r="P53" s="23">
        <v>3</v>
      </c>
      <c r="Q53" s="23">
        <v>2.2000000000000002</v>
      </c>
      <c r="R53" s="23">
        <v>0</v>
      </c>
      <c r="S53" s="870">
        <v>3.22</v>
      </c>
    </row>
    <row r="54" spans="2:19" x14ac:dyDescent="0.3">
      <c r="B54" s="288" t="s">
        <v>1747</v>
      </c>
      <c r="C54" s="871" t="s">
        <v>1748</v>
      </c>
      <c r="D54" s="862">
        <v>320.10000000000002</v>
      </c>
      <c r="E54" s="23">
        <v>0</v>
      </c>
      <c r="F54" s="23">
        <v>0</v>
      </c>
      <c r="G54" s="23">
        <v>0</v>
      </c>
      <c r="H54" s="710">
        <v>1</v>
      </c>
      <c r="I54" s="862">
        <v>-1.1000000000000001</v>
      </c>
      <c r="J54" s="23">
        <v>0</v>
      </c>
      <c r="K54" s="862">
        <v>-0.9</v>
      </c>
      <c r="L54" s="862">
        <v>198955.13</v>
      </c>
      <c r="M54" s="710">
        <v>58666.39</v>
      </c>
      <c r="N54" s="862">
        <v>0</v>
      </c>
      <c r="O54" s="710">
        <v>65.099999999999994</v>
      </c>
      <c r="P54" s="23">
        <v>160.5</v>
      </c>
      <c r="Q54" s="23">
        <v>94.6</v>
      </c>
      <c r="R54" s="23">
        <v>0</v>
      </c>
      <c r="S54" s="870">
        <v>7.54</v>
      </c>
    </row>
    <row r="55" spans="2:19" x14ac:dyDescent="0.3">
      <c r="B55" s="288" t="s">
        <v>1749</v>
      </c>
      <c r="C55" s="871" t="s">
        <v>1750</v>
      </c>
      <c r="D55" s="862">
        <v>1.8</v>
      </c>
      <c r="E55" s="23">
        <v>0</v>
      </c>
      <c r="F55" s="23">
        <v>0</v>
      </c>
      <c r="G55" s="23">
        <v>0</v>
      </c>
      <c r="H55" s="710">
        <v>0</v>
      </c>
      <c r="I55" s="862">
        <v>0</v>
      </c>
      <c r="J55" s="23">
        <v>0</v>
      </c>
      <c r="K55" s="862">
        <v>0</v>
      </c>
      <c r="L55" s="862">
        <v>1100.3699999999999</v>
      </c>
      <c r="M55" s="710">
        <v>312.60000000000002</v>
      </c>
      <c r="N55" s="862">
        <v>0</v>
      </c>
      <c r="O55" s="710">
        <v>1.8</v>
      </c>
      <c r="P55" s="23">
        <v>0</v>
      </c>
      <c r="Q55" s="23">
        <v>0</v>
      </c>
      <c r="R55" s="23">
        <v>0</v>
      </c>
      <c r="S55" s="870">
        <v>0.81</v>
      </c>
    </row>
    <row r="56" spans="2:19" ht="33" x14ac:dyDescent="0.3">
      <c r="B56" s="288" t="s">
        <v>1751</v>
      </c>
      <c r="C56" s="871" t="s">
        <v>1752</v>
      </c>
      <c r="D56" s="862">
        <v>101.7</v>
      </c>
      <c r="E56" s="23">
        <v>0</v>
      </c>
      <c r="F56" s="23">
        <v>0</v>
      </c>
      <c r="G56" s="23">
        <v>0</v>
      </c>
      <c r="H56" s="710">
        <v>0</v>
      </c>
      <c r="I56" s="862">
        <v>-0.1</v>
      </c>
      <c r="J56" s="23">
        <v>0</v>
      </c>
      <c r="K56" s="862">
        <v>0</v>
      </c>
      <c r="L56" s="862">
        <v>20631.580000000002</v>
      </c>
      <c r="M56" s="710">
        <v>13683.19</v>
      </c>
      <c r="N56" s="862">
        <v>0</v>
      </c>
      <c r="O56" s="710">
        <v>32.5</v>
      </c>
      <c r="P56" s="23">
        <v>64.5</v>
      </c>
      <c r="Q56" s="23">
        <v>4.7</v>
      </c>
      <c r="R56" s="23">
        <v>0</v>
      </c>
      <c r="S56" s="870">
        <v>5.94</v>
      </c>
    </row>
    <row r="57" spans="2:19" x14ac:dyDescent="0.3">
      <c r="B57" s="288" t="s">
        <v>1753</v>
      </c>
      <c r="C57" s="871" t="s">
        <v>1754</v>
      </c>
      <c r="D57" s="862">
        <v>0.2</v>
      </c>
      <c r="E57" s="23">
        <v>0</v>
      </c>
      <c r="F57" s="23">
        <v>0</v>
      </c>
      <c r="G57" s="23">
        <v>0</v>
      </c>
      <c r="H57" s="710">
        <v>0</v>
      </c>
      <c r="I57" s="862">
        <v>0</v>
      </c>
      <c r="J57" s="23">
        <v>0</v>
      </c>
      <c r="K57" s="862">
        <v>0</v>
      </c>
      <c r="L57" s="862">
        <v>186.19</v>
      </c>
      <c r="M57" s="710">
        <v>96.06</v>
      </c>
      <c r="N57" s="862">
        <v>0</v>
      </c>
      <c r="O57" s="710">
        <v>0.1</v>
      </c>
      <c r="P57" s="23">
        <v>0.1</v>
      </c>
      <c r="Q57" s="23">
        <v>0</v>
      </c>
      <c r="R57" s="23">
        <v>0</v>
      </c>
      <c r="S57" s="870">
        <v>2.67</v>
      </c>
    </row>
    <row r="58" spans="2:19" x14ac:dyDescent="0.3">
      <c r="B58" s="288" t="s">
        <v>1755</v>
      </c>
      <c r="C58" s="872" t="s">
        <v>1756</v>
      </c>
      <c r="D58" s="862">
        <v>31.5</v>
      </c>
      <c r="E58" s="23">
        <v>0</v>
      </c>
      <c r="F58" s="23">
        <v>0</v>
      </c>
      <c r="G58" s="23">
        <v>0</v>
      </c>
      <c r="H58" s="710">
        <v>0</v>
      </c>
      <c r="I58" s="862">
        <v>-0.1</v>
      </c>
      <c r="J58" s="23">
        <v>0</v>
      </c>
      <c r="K58" s="862">
        <v>0</v>
      </c>
      <c r="L58" s="862">
        <v>11601.45</v>
      </c>
      <c r="M58" s="710">
        <v>7587.79</v>
      </c>
      <c r="N58" s="862">
        <v>0</v>
      </c>
      <c r="O58" s="710">
        <v>19.3</v>
      </c>
      <c r="P58" s="23">
        <v>5.6</v>
      </c>
      <c r="Q58" s="23">
        <v>3.9</v>
      </c>
      <c r="R58" s="23">
        <v>2.7</v>
      </c>
      <c r="S58" s="870">
        <v>6.14</v>
      </c>
    </row>
    <row r="59" spans="2:19" x14ac:dyDescent="0.3">
      <c r="B59" s="288" t="s">
        <v>1757</v>
      </c>
      <c r="C59" s="872" t="s">
        <v>1758</v>
      </c>
      <c r="D59" s="862">
        <v>2243.6</v>
      </c>
      <c r="E59" s="23">
        <v>0</v>
      </c>
      <c r="F59" s="23">
        <v>44.8</v>
      </c>
      <c r="G59" s="23">
        <v>0</v>
      </c>
      <c r="H59" s="710">
        <v>121.8</v>
      </c>
      <c r="I59" s="862">
        <v>-28.7</v>
      </c>
      <c r="J59" s="23">
        <v>0</v>
      </c>
      <c r="K59" s="862">
        <v>-24.6</v>
      </c>
      <c r="L59" s="862">
        <v>40430.74</v>
      </c>
      <c r="M59" s="710">
        <v>4652.1099999999997</v>
      </c>
      <c r="N59" s="862">
        <v>0</v>
      </c>
      <c r="O59" s="710">
        <v>1653.2</v>
      </c>
      <c r="P59" s="23">
        <v>260.8</v>
      </c>
      <c r="Q59" s="23">
        <v>237.3</v>
      </c>
      <c r="R59" s="23">
        <v>92.2</v>
      </c>
      <c r="S59" s="870">
        <v>5.33</v>
      </c>
    </row>
    <row r="60" spans="2:19" ht="49.5" x14ac:dyDescent="0.3">
      <c r="B60" s="288" t="s">
        <v>1759</v>
      </c>
      <c r="C60" s="1133" t="s">
        <v>1760</v>
      </c>
      <c r="D60" s="1131">
        <v>2646</v>
      </c>
      <c r="E60" s="1129">
        <v>0</v>
      </c>
      <c r="F60" s="1129">
        <v>4</v>
      </c>
      <c r="G60" s="1129">
        <v>0</v>
      </c>
      <c r="H60" s="1134">
        <v>86.2</v>
      </c>
      <c r="I60" s="1131">
        <v>-29.5</v>
      </c>
      <c r="J60" s="1129">
        <v>0</v>
      </c>
      <c r="K60" s="1131">
        <v>-20.2</v>
      </c>
      <c r="L60" s="1131">
        <v>159733.98000000001</v>
      </c>
      <c r="M60" s="1134">
        <v>119892.78</v>
      </c>
      <c r="N60" s="1131">
        <v>0</v>
      </c>
      <c r="O60" s="1134">
        <v>2338.4</v>
      </c>
      <c r="P60" s="1129">
        <v>252.4</v>
      </c>
      <c r="Q60" s="1129">
        <v>38.700000000000003</v>
      </c>
      <c r="R60" s="1129">
        <v>16.600000000000001</v>
      </c>
      <c r="S60" s="1135">
        <v>2.4700000000000002</v>
      </c>
    </row>
    <row r="61" spans="2:19" ht="33" x14ac:dyDescent="0.3">
      <c r="B61" s="288" t="s">
        <v>1761</v>
      </c>
      <c r="C61" s="872" t="s">
        <v>1762</v>
      </c>
      <c r="D61" s="862">
        <v>0</v>
      </c>
      <c r="E61" s="23">
        <v>0</v>
      </c>
      <c r="F61" s="23">
        <v>0</v>
      </c>
      <c r="G61" s="23">
        <v>0</v>
      </c>
      <c r="H61" s="710">
        <v>0</v>
      </c>
      <c r="I61" s="862">
        <v>0</v>
      </c>
      <c r="J61" s="23">
        <v>0</v>
      </c>
      <c r="K61" s="862">
        <v>0</v>
      </c>
      <c r="L61" s="862">
        <v>0</v>
      </c>
      <c r="M61" s="710">
        <v>0</v>
      </c>
      <c r="N61" s="862">
        <v>0</v>
      </c>
      <c r="O61" s="710">
        <v>0</v>
      </c>
      <c r="P61" s="23">
        <v>0</v>
      </c>
      <c r="Q61" s="23">
        <v>0</v>
      </c>
      <c r="R61" s="23">
        <v>0</v>
      </c>
      <c r="S61" s="870">
        <v>0</v>
      </c>
    </row>
    <row r="62" spans="2:19" ht="33" x14ac:dyDescent="0.3">
      <c r="B62" s="292" t="s">
        <v>1763</v>
      </c>
      <c r="C62" s="874" t="s">
        <v>1764</v>
      </c>
      <c r="D62" s="875">
        <v>2646</v>
      </c>
      <c r="E62" s="25">
        <v>0</v>
      </c>
      <c r="F62" s="25">
        <v>4</v>
      </c>
      <c r="G62" s="25">
        <v>0</v>
      </c>
      <c r="H62" s="876">
        <v>86.2</v>
      </c>
      <c r="I62" s="876">
        <v>-29.5</v>
      </c>
      <c r="J62" s="25">
        <v>0</v>
      </c>
      <c r="K62" s="876">
        <v>-20.2</v>
      </c>
      <c r="L62" s="875">
        <v>159733.98000000001</v>
      </c>
      <c r="M62" s="876">
        <v>119892.78</v>
      </c>
      <c r="N62" s="875">
        <v>0</v>
      </c>
      <c r="O62" s="876">
        <v>2338.4</v>
      </c>
      <c r="P62" s="25">
        <v>252.4</v>
      </c>
      <c r="Q62" s="25">
        <v>38.700000000000003</v>
      </c>
      <c r="R62" s="25">
        <v>16.600000000000001</v>
      </c>
      <c r="S62" s="877">
        <v>2.4700000000000002</v>
      </c>
    </row>
    <row r="63" spans="2:19" s="92" customFormat="1" x14ac:dyDescent="0.2">
      <c r="B63" s="878" t="s">
        <v>1765</v>
      </c>
      <c r="C63" s="879" t="s">
        <v>219</v>
      </c>
      <c r="D63" s="880">
        <v>9148.6</v>
      </c>
      <c r="E63" s="12">
        <v>0</v>
      </c>
      <c r="F63" s="12">
        <v>50.6</v>
      </c>
      <c r="G63" s="12">
        <v>0</v>
      </c>
      <c r="H63" s="713">
        <v>324.7</v>
      </c>
      <c r="I63" s="713">
        <v>-143.4</v>
      </c>
      <c r="J63" s="12">
        <v>0</v>
      </c>
      <c r="K63" s="713">
        <v>-102.8</v>
      </c>
      <c r="L63" s="880">
        <v>3421052.46</v>
      </c>
      <c r="M63" s="713">
        <v>1555682.7</v>
      </c>
      <c r="N63" s="880">
        <v>0</v>
      </c>
      <c r="O63" s="713">
        <v>6714.4</v>
      </c>
      <c r="P63" s="12">
        <v>1700.2</v>
      </c>
      <c r="Q63" s="12">
        <v>605.29999999999995</v>
      </c>
      <c r="R63" s="12">
        <v>128.69999999999999</v>
      </c>
      <c r="S63" s="881">
        <v>4.04</v>
      </c>
    </row>
    <row r="65" spans="2:19" x14ac:dyDescent="0.3">
      <c r="B65" s="882" t="s">
        <v>1766</v>
      </c>
    </row>
    <row r="66" spans="2:19" x14ac:dyDescent="0.3">
      <c r="B66" s="882" t="s">
        <v>1767</v>
      </c>
    </row>
    <row r="67" spans="2:19" x14ac:dyDescent="0.3">
      <c r="D67" s="313"/>
      <c r="E67" s="313"/>
      <c r="F67" s="313"/>
      <c r="G67" s="313"/>
      <c r="H67" s="313"/>
      <c r="I67" s="313"/>
      <c r="J67" s="313"/>
      <c r="K67" s="313"/>
      <c r="L67" s="313"/>
      <c r="M67" s="313"/>
    </row>
    <row r="68" spans="2:19" x14ac:dyDescent="0.3">
      <c r="D68" s="313"/>
      <c r="E68" s="313"/>
      <c r="F68" s="313"/>
      <c r="G68" s="313"/>
      <c r="H68" s="313"/>
      <c r="I68" s="313"/>
      <c r="J68" s="313"/>
      <c r="K68" s="313"/>
      <c r="L68" s="313"/>
      <c r="M68" s="313"/>
    </row>
    <row r="69" spans="2:19" x14ac:dyDescent="0.3">
      <c r="D69" s="313"/>
      <c r="E69" s="313"/>
      <c r="F69" s="313"/>
      <c r="G69" s="313"/>
      <c r="H69" s="313"/>
      <c r="I69" s="313"/>
      <c r="J69" s="313"/>
      <c r="K69" s="313"/>
      <c r="L69" s="313"/>
      <c r="M69" s="313"/>
    </row>
    <row r="70" spans="2:19" x14ac:dyDescent="0.3">
      <c r="B70" s="59" t="s">
        <v>1768</v>
      </c>
      <c r="L70" s="452"/>
      <c r="P70" s="1028" t="s">
        <v>180</v>
      </c>
    </row>
    <row r="71" spans="2:19" x14ac:dyDescent="0.3">
      <c r="B71" s="4" t="str">
        <f>Stichtag &amp; Einheit_Mio</f>
        <v>31.12.2024 - in Mio. €</v>
      </c>
    </row>
    <row r="73" spans="2:19" ht="17.25" thickBot="1" x14ac:dyDescent="0.35">
      <c r="B73" s="128"/>
      <c r="C73" s="128"/>
      <c r="D73" s="16" t="s">
        <v>183</v>
      </c>
      <c r="E73" s="16" t="s">
        <v>184</v>
      </c>
      <c r="F73" s="16" t="s">
        <v>185</v>
      </c>
      <c r="G73" s="16" t="s">
        <v>222</v>
      </c>
      <c r="H73" s="16" t="s">
        <v>284</v>
      </c>
      <c r="I73" s="16" t="s">
        <v>285</v>
      </c>
      <c r="J73" s="16" t="s">
        <v>1043</v>
      </c>
      <c r="K73" s="16" t="s">
        <v>1044</v>
      </c>
      <c r="L73" s="16" t="s">
        <v>1045</v>
      </c>
      <c r="M73" s="16" t="s">
        <v>1046</v>
      </c>
      <c r="N73" s="16" t="s">
        <v>1047</v>
      </c>
      <c r="O73" s="16" t="s">
        <v>1048</v>
      </c>
      <c r="P73" s="16" t="s">
        <v>1049</v>
      </c>
      <c r="Q73" s="16" t="s">
        <v>1050</v>
      </c>
      <c r="R73" s="16" t="s">
        <v>1224</v>
      </c>
      <c r="S73" s="16" t="s">
        <v>1225</v>
      </c>
    </row>
    <row r="74" spans="2:19" ht="75" customHeight="1" thickTop="1" x14ac:dyDescent="0.3">
      <c r="B74" s="128"/>
      <c r="C74" s="1378" t="s">
        <v>1664</v>
      </c>
      <c r="D74" s="1281" t="s">
        <v>1104</v>
      </c>
      <c r="E74" s="1281"/>
      <c r="F74" s="1281"/>
      <c r="G74" s="1281"/>
      <c r="H74" s="1281"/>
      <c r="I74" s="1280" t="s">
        <v>1113</v>
      </c>
      <c r="J74" s="1280"/>
      <c r="K74" s="1280"/>
      <c r="L74" s="1281" t="s">
        <v>1665</v>
      </c>
      <c r="M74" s="1281"/>
      <c r="N74" s="854" t="s">
        <v>1666</v>
      </c>
      <c r="O74" s="1339" t="s">
        <v>1667</v>
      </c>
      <c r="P74" s="1252" t="s">
        <v>1668</v>
      </c>
      <c r="Q74" s="1252" t="s">
        <v>1669</v>
      </c>
      <c r="R74" s="1339" t="s">
        <v>1670</v>
      </c>
      <c r="S74" s="1252" t="s">
        <v>1671</v>
      </c>
    </row>
    <row r="75" spans="2:19" ht="49.9" customHeight="1" x14ac:dyDescent="0.3">
      <c r="B75" s="282"/>
      <c r="C75" s="1379"/>
      <c r="D75" s="855"/>
      <c r="E75" s="283" t="s">
        <v>1672</v>
      </c>
      <c r="F75" s="15" t="s">
        <v>1673</v>
      </c>
      <c r="G75" s="15" t="s">
        <v>1674</v>
      </c>
      <c r="H75" s="856" t="s">
        <v>1675</v>
      </c>
      <c r="I75" s="857"/>
      <c r="J75" s="89" t="s">
        <v>1674</v>
      </c>
      <c r="K75" s="856" t="s">
        <v>1675</v>
      </c>
      <c r="L75" s="858"/>
      <c r="M75" s="859" t="s">
        <v>1676</v>
      </c>
      <c r="N75" s="858"/>
      <c r="O75" s="1340"/>
      <c r="P75" s="1340"/>
      <c r="Q75" s="1340"/>
      <c r="R75" s="1340"/>
      <c r="S75" s="1271"/>
    </row>
    <row r="76" spans="2:19" ht="33" x14ac:dyDescent="0.3">
      <c r="B76" s="285" t="s">
        <v>725</v>
      </c>
      <c r="C76" s="1126" t="s">
        <v>1677</v>
      </c>
      <c r="D76" s="1127">
        <v>6502.5</v>
      </c>
      <c r="E76" s="1128">
        <v>0</v>
      </c>
      <c r="F76" s="1128">
        <v>0</v>
      </c>
      <c r="G76" s="1129">
        <v>0</v>
      </c>
      <c r="H76" s="1130">
        <v>238.5</v>
      </c>
      <c r="I76" s="1131">
        <v>-113.9</v>
      </c>
      <c r="J76" s="1128">
        <v>0</v>
      </c>
      <c r="K76" s="1131">
        <v>-82.7</v>
      </c>
      <c r="L76" s="1127">
        <v>3261318.48</v>
      </c>
      <c r="M76" s="1130">
        <v>1435789.92</v>
      </c>
      <c r="N76" s="1127">
        <v>0</v>
      </c>
      <c r="O76" s="1130">
        <v>4376</v>
      </c>
      <c r="P76" s="1128">
        <v>1447.8</v>
      </c>
      <c r="Q76" s="1128">
        <v>566.6</v>
      </c>
      <c r="R76" s="1128">
        <v>112.1</v>
      </c>
      <c r="S76" s="1132">
        <v>4.68</v>
      </c>
    </row>
    <row r="77" spans="2:19" x14ac:dyDescent="0.3">
      <c r="B77" s="864" t="s">
        <v>818</v>
      </c>
      <c r="C77" s="865" t="s">
        <v>1678</v>
      </c>
      <c r="D77" s="866">
        <v>140</v>
      </c>
      <c r="E77" s="867">
        <v>0</v>
      </c>
      <c r="F77" s="867">
        <v>0</v>
      </c>
      <c r="G77" s="867">
        <v>0</v>
      </c>
      <c r="H77" s="868">
        <v>1.6</v>
      </c>
      <c r="I77" s="862">
        <v>-1.2</v>
      </c>
      <c r="J77" s="867">
        <v>0</v>
      </c>
      <c r="K77" s="862">
        <v>-0.9</v>
      </c>
      <c r="L77" s="866">
        <v>216999.54</v>
      </c>
      <c r="M77" s="868">
        <v>40279.29</v>
      </c>
      <c r="N77" s="866">
        <v>0</v>
      </c>
      <c r="O77" s="868">
        <v>49.4</v>
      </c>
      <c r="P77" s="867">
        <v>39.799999999999997</v>
      </c>
      <c r="Q77" s="867">
        <v>40.700000000000003</v>
      </c>
      <c r="R77" s="867">
        <v>10.1</v>
      </c>
      <c r="S77" s="869">
        <v>8.75</v>
      </c>
    </row>
    <row r="78" spans="2:19" x14ac:dyDescent="0.3">
      <c r="B78" s="287" t="s">
        <v>1068</v>
      </c>
      <c r="C78" s="865" t="s">
        <v>1679</v>
      </c>
      <c r="D78" s="862">
        <v>17.100000000000001</v>
      </c>
      <c r="E78" s="23">
        <v>0</v>
      </c>
      <c r="F78" s="23">
        <v>0</v>
      </c>
      <c r="G78" s="23">
        <v>0</v>
      </c>
      <c r="H78" s="710">
        <v>0.1</v>
      </c>
      <c r="I78" s="862">
        <v>-0.1</v>
      </c>
      <c r="J78" s="23">
        <v>0</v>
      </c>
      <c r="K78" s="862">
        <v>-0.1</v>
      </c>
      <c r="L78" s="710">
        <v>9735.99</v>
      </c>
      <c r="M78" s="710">
        <v>2851.41</v>
      </c>
      <c r="N78" s="862">
        <v>0</v>
      </c>
      <c r="O78" s="710">
        <v>8.3000000000000007</v>
      </c>
      <c r="P78" s="23">
        <v>8.1999999999999993</v>
      </c>
      <c r="Q78" s="23">
        <v>0.6</v>
      </c>
      <c r="R78" s="23">
        <v>0</v>
      </c>
      <c r="S78" s="870">
        <v>4.37</v>
      </c>
    </row>
    <row r="79" spans="2:19" x14ac:dyDescent="0.3">
      <c r="B79" s="288" t="s">
        <v>1070</v>
      </c>
      <c r="C79" s="871" t="s">
        <v>1680</v>
      </c>
      <c r="D79" s="862">
        <v>0</v>
      </c>
      <c r="E79" s="23">
        <v>0</v>
      </c>
      <c r="F79" s="23">
        <v>0</v>
      </c>
      <c r="G79" s="23">
        <v>0</v>
      </c>
      <c r="H79" s="710">
        <v>0</v>
      </c>
      <c r="I79" s="862">
        <v>0</v>
      </c>
      <c r="J79" s="23">
        <v>0</v>
      </c>
      <c r="K79" s="862">
        <v>0</v>
      </c>
      <c r="L79" s="862">
        <v>0</v>
      </c>
      <c r="M79" s="710">
        <v>0</v>
      </c>
      <c r="N79" s="862">
        <v>0</v>
      </c>
      <c r="O79" s="710">
        <v>0</v>
      </c>
      <c r="P79" s="23">
        <v>0</v>
      </c>
      <c r="Q79" s="23">
        <v>0</v>
      </c>
      <c r="R79" s="23">
        <v>0</v>
      </c>
      <c r="S79" s="870">
        <v>0</v>
      </c>
    </row>
    <row r="80" spans="2:19" x14ac:dyDescent="0.3">
      <c r="B80" s="288" t="s">
        <v>1072</v>
      </c>
      <c r="C80" s="871" t="s">
        <v>1681</v>
      </c>
      <c r="D80" s="862">
        <v>0</v>
      </c>
      <c r="E80" s="23">
        <v>0</v>
      </c>
      <c r="F80" s="23">
        <v>0</v>
      </c>
      <c r="G80" s="23">
        <v>0</v>
      </c>
      <c r="H80" s="710">
        <v>0</v>
      </c>
      <c r="I80" s="862">
        <v>0</v>
      </c>
      <c r="J80" s="23">
        <v>0</v>
      </c>
      <c r="K80" s="862">
        <v>0</v>
      </c>
      <c r="L80" s="862">
        <v>9.5</v>
      </c>
      <c r="M80" s="710">
        <v>2.78</v>
      </c>
      <c r="N80" s="862">
        <v>0</v>
      </c>
      <c r="O80" s="710">
        <v>0</v>
      </c>
      <c r="P80" s="23">
        <v>0</v>
      </c>
      <c r="Q80" s="23">
        <v>0</v>
      </c>
      <c r="R80" s="23">
        <v>0</v>
      </c>
      <c r="S80" s="870">
        <v>0</v>
      </c>
    </row>
    <row r="81" spans="2:19" x14ac:dyDescent="0.3">
      <c r="B81" s="288" t="s">
        <v>1074</v>
      </c>
      <c r="C81" s="871" t="s">
        <v>1683</v>
      </c>
      <c r="D81" s="862">
        <v>0</v>
      </c>
      <c r="E81" s="23">
        <v>0</v>
      </c>
      <c r="F81" s="23">
        <v>0</v>
      </c>
      <c r="G81" s="23">
        <v>0</v>
      </c>
      <c r="H81" s="710">
        <v>0</v>
      </c>
      <c r="I81" s="862">
        <v>0</v>
      </c>
      <c r="J81" s="23">
        <v>0</v>
      </c>
      <c r="K81" s="862">
        <v>0</v>
      </c>
      <c r="L81" s="862">
        <v>0</v>
      </c>
      <c r="M81" s="710">
        <v>0</v>
      </c>
      <c r="N81" s="862">
        <v>0</v>
      </c>
      <c r="O81" s="710">
        <v>0</v>
      </c>
      <c r="P81" s="23">
        <v>0</v>
      </c>
      <c r="Q81" s="23">
        <v>0</v>
      </c>
      <c r="R81" s="23">
        <v>0</v>
      </c>
      <c r="S81" s="870">
        <v>0</v>
      </c>
    </row>
    <row r="82" spans="2:19" ht="33" x14ac:dyDescent="0.3">
      <c r="B82" s="288" t="s">
        <v>1076</v>
      </c>
      <c r="C82" s="871" t="s">
        <v>1684</v>
      </c>
      <c r="D82" s="862">
        <v>17.100000000000001</v>
      </c>
      <c r="E82" s="23">
        <v>0</v>
      </c>
      <c r="F82" s="23">
        <v>0</v>
      </c>
      <c r="G82" s="23">
        <v>0</v>
      </c>
      <c r="H82" s="710">
        <v>0.1</v>
      </c>
      <c r="I82" s="862">
        <v>-0.1</v>
      </c>
      <c r="J82" s="23">
        <v>0</v>
      </c>
      <c r="K82" s="862">
        <v>-0.1</v>
      </c>
      <c r="L82" s="862">
        <v>9726.43</v>
      </c>
      <c r="M82" s="710">
        <v>2848.61</v>
      </c>
      <c r="N82" s="862">
        <v>0</v>
      </c>
      <c r="O82" s="710">
        <v>8.3000000000000007</v>
      </c>
      <c r="P82" s="23">
        <v>8.1999999999999993</v>
      </c>
      <c r="Q82" s="23">
        <v>0.6</v>
      </c>
      <c r="R82" s="23">
        <v>0</v>
      </c>
      <c r="S82" s="870">
        <v>4.38</v>
      </c>
    </row>
    <row r="83" spans="2:19" ht="49.5" x14ac:dyDescent="0.3">
      <c r="B83" s="288" t="s">
        <v>1078</v>
      </c>
      <c r="C83" s="871" t="s">
        <v>1685</v>
      </c>
      <c r="D83" s="862">
        <v>0</v>
      </c>
      <c r="E83" s="23">
        <v>0</v>
      </c>
      <c r="F83" s="23">
        <v>0</v>
      </c>
      <c r="G83" s="23">
        <v>0</v>
      </c>
      <c r="H83" s="710">
        <v>0</v>
      </c>
      <c r="I83" s="862">
        <v>0</v>
      </c>
      <c r="J83" s="23">
        <v>0</v>
      </c>
      <c r="K83" s="862">
        <v>0</v>
      </c>
      <c r="L83" s="862">
        <v>0.06</v>
      </c>
      <c r="M83" s="710">
        <v>0.02</v>
      </c>
      <c r="N83" s="862">
        <v>0</v>
      </c>
      <c r="O83" s="710">
        <v>0</v>
      </c>
      <c r="P83" s="23">
        <v>0</v>
      </c>
      <c r="Q83" s="23">
        <v>0</v>
      </c>
      <c r="R83" s="23">
        <v>0</v>
      </c>
      <c r="S83" s="870">
        <v>0</v>
      </c>
    </row>
    <row r="84" spans="2:19" x14ac:dyDescent="0.3">
      <c r="B84" s="288" t="s">
        <v>1080</v>
      </c>
      <c r="C84" s="872" t="s">
        <v>1686</v>
      </c>
      <c r="D84" s="862">
        <v>1796.6</v>
      </c>
      <c r="E84" s="23">
        <v>0</v>
      </c>
      <c r="F84" s="23">
        <v>0</v>
      </c>
      <c r="G84" s="23">
        <v>0</v>
      </c>
      <c r="H84" s="710">
        <v>51.8</v>
      </c>
      <c r="I84" s="862">
        <v>-42.7</v>
      </c>
      <c r="J84" s="23">
        <v>0</v>
      </c>
      <c r="K84" s="862">
        <v>-29.3</v>
      </c>
      <c r="L84" s="862">
        <v>1247844.43</v>
      </c>
      <c r="M84" s="710">
        <v>937336.18</v>
      </c>
      <c r="N84" s="862">
        <v>0</v>
      </c>
      <c r="O84" s="710">
        <v>1339.5</v>
      </c>
      <c r="P84" s="23">
        <v>413.8</v>
      </c>
      <c r="Q84" s="23">
        <v>43.3</v>
      </c>
      <c r="R84" s="23">
        <v>0</v>
      </c>
      <c r="S84" s="870">
        <v>3.09</v>
      </c>
    </row>
    <row r="85" spans="2:19" x14ac:dyDescent="0.3">
      <c r="B85" s="288" t="s">
        <v>1082</v>
      </c>
      <c r="C85" s="871" t="s">
        <v>1687</v>
      </c>
      <c r="D85" s="862">
        <v>203.9</v>
      </c>
      <c r="E85" s="23">
        <v>0</v>
      </c>
      <c r="F85" s="23">
        <v>0</v>
      </c>
      <c r="G85" s="23">
        <v>0</v>
      </c>
      <c r="H85" s="710">
        <v>2.1</v>
      </c>
      <c r="I85" s="862">
        <v>-3.7</v>
      </c>
      <c r="J85" s="23">
        <v>0</v>
      </c>
      <c r="K85" s="862">
        <v>-1.8</v>
      </c>
      <c r="L85" s="862">
        <v>355482.14</v>
      </c>
      <c r="M85" s="710">
        <v>309246.19</v>
      </c>
      <c r="N85" s="862">
        <v>0</v>
      </c>
      <c r="O85" s="710">
        <v>137</v>
      </c>
      <c r="P85" s="23">
        <v>57.4</v>
      </c>
      <c r="Q85" s="23">
        <v>9.5</v>
      </c>
      <c r="R85" s="23">
        <v>0</v>
      </c>
      <c r="S85" s="870">
        <v>3.83</v>
      </c>
    </row>
    <row r="86" spans="2:19" x14ac:dyDescent="0.3">
      <c r="B86" s="288" t="s">
        <v>1083</v>
      </c>
      <c r="C86" s="871" t="s">
        <v>1688</v>
      </c>
      <c r="D86" s="862">
        <v>22.1</v>
      </c>
      <c r="E86" s="23">
        <v>0</v>
      </c>
      <c r="F86" s="23">
        <v>0</v>
      </c>
      <c r="G86" s="23">
        <v>0</v>
      </c>
      <c r="H86" s="710">
        <v>0</v>
      </c>
      <c r="I86" s="862">
        <v>0</v>
      </c>
      <c r="J86" s="23">
        <v>0</v>
      </c>
      <c r="K86" s="862">
        <v>0</v>
      </c>
      <c r="L86" s="862">
        <v>14061.06</v>
      </c>
      <c r="M86" s="710">
        <v>12249.28</v>
      </c>
      <c r="N86" s="862">
        <v>0</v>
      </c>
      <c r="O86" s="710">
        <v>19.5</v>
      </c>
      <c r="P86" s="23">
        <v>2.6</v>
      </c>
      <c r="Q86" s="23">
        <v>0</v>
      </c>
      <c r="R86" s="23">
        <v>0</v>
      </c>
      <c r="S86" s="870">
        <v>3.57</v>
      </c>
    </row>
    <row r="87" spans="2:19" x14ac:dyDescent="0.3">
      <c r="B87" s="288" t="s">
        <v>1084</v>
      </c>
      <c r="C87" s="871" t="s">
        <v>1689</v>
      </c>
      <c r="D87" s="862">
        <v>0</v>
      </c>
      <c r="E87" s="23">
        <v>0</v>
      </c>
      <c r="F87" s="23">
        <v>0</v>
      </c>
      <c r="G87" s="23">
        <v>0</v>
      </c>
      <c r="H87" s="710">
        <v>0</v>
      </c>
      <c r="I87" s="862">
        <v>0</v>
      </c>
      <c r="J87" s="23">
        <v>0</v>
      </c>
      <c r="K87" s="862">
        <v>0</v>
      </c>
      <c r="L87" s="862">
        <v>0</v>
      </c>
      <c r="M87" s="710">
        <v>0</v>
      </c>
      <c r="N87" s="862">
        <v>0</v>
      </c>
      <c r="O87" s="710">
        <v>0</v>
      </c>
      <c r="P87" s="23">
        <v>0</v>
      </c>
      <c r="Q87" s="23">
        <v>0</v>
      </c>
      <c r="R87" s="23">
        <v>0</v>
      </c>
      <c r="S87" s="870">
        <v>0</v>
      </c>
    </row>
    <row r="88" spans="2:19" x14ac:dyDescent="0.3">
      <c r="B88" s="288" t="s">
        <v>1085</v>
      </c>
      <c r="C88" s="871" t="s">
        <v>1690</v>
      </c>
      <c r="D88" s="862">
        <v>6.9</v>
      </c>
      <c r="E88" s="23">
        <v>0</v>
      </c>
      <c r="F88" s="23">
        <v>0</v>
      </c>
      <c r="G88" s="23">
        <v>0</v>
      </c>
      <c r="H88" s="710">
        <v>1.8</v>
      </c>
      <c r="I88" s="862">
        <v>-0.2</v>
      </c>
      <c r="J88" s="23">
        <v>0</v>
      </c>
      <c r="K88" s="862">
        <v>-0.2</v>
      </c>
      <c r="L88" s="862">
        <v>4533.21</v>
      </c>
      <c r="M88" s="710">
        <v>3223.74</v>
      </c>
      <c r="N88" s="862">
        <v>0</v>
      </c>
      <c r="O88" s="710">
        <v>6.9</v>
      </c>
      <c r="P88" s="23">
        <v>0</v>
      </c>
      <c r="Q88" s="23">
        <v>0</v>
      </c>
      <c r="R88" s="23">
        <v>0</v>
      </c>
      <c r="S88" s="870">
        <v>0.7</v>
      </c>
    </row>
    <row r="89" spans="2:19" x14ac:dyDescent="0.3">
      <c r="B89" s="288" t="s">
        <v>1086</v>
      </c>
      <c r="C89" s="871" t="s">
        <v>1691</v>
      </c>
      <c r="D89" s="862">
        <v>13.1</v>
      </c>
      <c r="E89" s="23">
        <v>0</v>
      </c>
      <c r="F89" s="23">
        <v>0</v>
      </c>
      <c r="G89" s="23">
        <v>0</v>
      </c>
      <c r="H89" s="710">
        <v>0</v>
      </c>
      <c r="I89" s="862">
        <v>0</v>
      </c>
      <c r="J89" s="23">
        <v>0</v>
      </c>
      <c r="K89" s="862">
        <v>0</v>
      </c>
      <c r="L89" s="862">
        <v>6624.51</v>
      </c>
      <c r="M89" s="710">
        <v>5572.9</v>
      </c>
      <c r="N89" s="862">
        <v>0</v>
      </c>
      <c r="O89" s="710">
        <v>13.1</v>
      </c>
      <c r="P89" s="23">
        <v>0</v>
      </c>
      <c r="Q89" s="23">
        <v>0</v>
      </c>
      <c r="R89" s="23">
        <v>0</v>
      </c>
      <c r="S89" s="870">
        <v>0.79</v>
      </c>
    </row>
    <row r="90" spans="2:19" ht="33" x14ac:dyDescent="0.3">
      <c r="B90" s="288" t="s">
        <v>1087</v>
      </c>
      <c r="C90" s="871" t="s">
        <v>1692</v>
      </c>
      <c r="D90" s="862">
        <v>0.4</v>
      </c>
      <c r="E90" s="23">
        <v>0</v>
      </c>
      <c r="F90" s="23">
        <v>0</v>
      </c>
      <c r="G90" s="23">
        <v>0</v>
      </c>
      <c r="H90" s="710">
        <v>0</v>
      </c>
      <c r="I90" s="862">
        <v>0</v>
      </c>
      <c r="J90" s="23">
        <v>0</v>
      </c>
      <c r="K90" s="862">
        <v>0</v>
      </c>
      <c r="L90" s="862">
        <v>334.28</v>
      </c>
      <c r="M90" s="710">
        <v>265.77999999999997</v>
      </c>
      <c r="N90" s="862">
        <v>0</v>
      </c>
      <c r="O90" s="710">
        <v>0.4</v>
      </c>
      <c r="P90" s="23">
        <v>0</v>
      </c>
      <c r="Q90" s="23">
        <v>0</v>
      </c>
      <c r="R90" s="23">
        <v>0</v>
      </c>
      <c r="S90" s="870">
        <v>0.63</v>
      </c>
    </row>
    <row r="91" spans="2:19" ht="49.5" x14ac:dyDescent="0.3">
      <c r="B91" s="288" t="s">
        <v>1088</v>
      </c>
      <c r="C91" s="871" t="s">
        <v>1693</v>
      </c>
      <c r="D91" s="862">
        <v>9.1999999999999993</v>
      </c>
      <c r="E91" s="23">
        <v>0</v>
      </c>
      <c r="F91" s="23">
        <v>0</v>
      </c>
      <c r="G91" s="23">
        <v>0</v>
      </c>
      <c r="H91" s="710">
        <v>1.9</v>
      </c>
      <c r="I91" s="862">
        <v>-0.2</v>
      </c>
      <c r="J91" s="23">
        <v>0</v>
      </c>
      <c r="K91" s="862">
        <v>-0.2</v>
      </c>
      <c r="L91" s="862">
        <v>6421.55</v>
      </c>
      <c r="M91" s="710">
        <v>5037.7700000000004</v>
      </c>
      <c r="N91" s="862">
        <v>0</v>
      </c>
      <c r="O91" s="710">
        <v>3.2</v>
      </c>
      <c r="P91" s="23">
        <v>6</v>
      </c>
      <c r="Q91" s="23">
        <v>0</v>
      </c>
      <c r="R91" s="23">
        <v>0</v>
      </c>
      <c r="S91" s="870">
        <v>4.57</v>
      </c>
    </row>
    <row r="92" spans="2:19" ht="33" x14ac:dyDescent="0.3">
      <c r="B92" s="288" t="s">
        <v>1089</v>
      </c>
      <c r="C92" s="871" t="s">
        <v>1694</v>
      </c>
      <c r="D92" s="862">
        <v>110.7</v>
      </c>
      <c r="E92" s="23">
        <v>0</v>
      </c>
      <c r="F92" s="23">
        <v>0</v>
      </c>
      <c r="G92" s="23">
        <v>0</v>
      </c>
      <c r="H92" s="710">
        <v>0.8</v>
      </c>
      <c r="I92" s="862">
        <v>-1.7</v>
      </c>
      <c r="J92" s="23">
        <v>0</v>
      </c>
      <c r="K92" s="862">
        <v>-0.3</v>
      </c>
      <c r="L92" s="862">
        <v>78789.63</v>
      </c>
      <c r="M92" s="710">
        <v>46898.7</v>
      </c>
      <c r="N92" s="862">
        <v>0</v>
      </c>
      <c r="O92" s="710">
        <v>74.2</v>
      </c>
      <c r="P92" s="23">
        <v>27.9</v>
      </c>
      <c r="Q92" s="23">
        <v>8.5</v>
      </c>
      <c r="R92" s="23">
        <v>0</v>
      </c>
      <c r="S92" s="870">
        <v>4.54</v>
      </c>
    </row>
    <row r="93" spans="2:19" ht="49.5" x14ac:dyDescent="0.3">
      <c r="B93" s="288" t="s">
        <v>1090</v>
      </c>
      <c r="C93" s="871" t="s">
        <v>1695</v>
      </c>
      <c r="D93" s="862">
        <v>2.9</v>
      </c>
      <c r="E93" s="23">
        <v>0</v>
      </c>
      <c r="F93" s="23">
        <v>0</v>
      </c>
      <c r="G93" s="23">
        <v>0</v>
      </c>
      <c r="H93" s="710">
        <v>0.7</v>
      </c>
      <c r="I93" s="862">
        <v>-0.7</v>
      </c>
      <c r="J93" s="23">
        <v>0</v>
      </c>
      <c r="K93" s="862">
        <v>-0.6</v>
      </c>
      <c r="L93" s="862">
        <v>1445.58</v>
      </c>
      <c r="M93" s="710">
        <v>1117.55</v>
      </c>
      <c r="N93" s="862">
        <v>0</v>
      </c>
      <c r="O93" s="710">
        <v>2.9</v>
      </c>
      <c r="P93" s="23">
        <v>0</v>
      </c>
      <c r="Q93" s="23">
        <v>0</v>
      </c>
      <c r="R93" s="23">
        <v>0</v>
      </c>
      <c r="S93" s="870">
        <v>1.17</v>
      </c>
    </row>
    <row r="94" spans="2:19" x14ac:dyDescent="0.3">
      <c r="B94" s="288" t="s">
        <v>1091</v>
      </c>
      <c r="C94" s="871" t="s">
        <v>1696</v>
      </c>
      <c r="D94" s="862">
        <v>2.6</v>
      </c>
      <c r="E94" s="23">
        <v>0</v>
      </c>
      <c r="F94" s="23">
        <v>0</v>
      </c>
      <c r="G94" s="23">
        <v>0</v>
      </c>
      <c r="H94" s="710">
        <v>0</v>
      </c>
      <c r="I94" s="862">
        <v>0</v>
      </c>
      <c r="J94" s="23">
        <v>0</v>
      </c>
      <c r="K94" s="862">
        <v>0</v>
      </c>
      <c r="L94" s="862">
        <v>2007.22</v>
      </c>
      <c r="M94" s="710">
        <v>1313.96</v>
      </c>
      <c r="N94" s="862">
        <v>0</v>
      </c>
      <c r="O94" s="710">
        <v>2.6</v>
      </c>
      <c r="P94" s="23">
        <v>0</v>
      </c>
      <c r="Q94" s="23">
        <v>0</v>
      </c>
      <c r="R94" s="23">
        <v>0</v>
      </c>
      <c r="S94" s="870">
        <v>1.1000000000000001</v>
      </c>
    </row>
    <row r="95" spans="2:19" x14ac:dyDescent="0.3">
      <c r="B95" s="288" t="s">
        <v>1092</v>
      </c>
      <c r="C95" s="871" t="s">
        <v>1697</v>
      </c>
      <c r="D95" s="862">
        <v>77.599999999999994</v>
      </c>
      <c r="E95" s="23">
        <v>0</v>
      </c>
      <c r="F95" s="23">
        <v>0</v>
      </c>
      <c r="G95" s="23">
        <v>0</v>
      </c>
      <c r="H95" s="710">
        <v>8</v>
      </c>
      <c r="I95" s="862">
        <v>-4.5999999999999996</v>
      </c>
      <c r="J95" s="23">
        <v>0</v>
      </c>
      <c r="K95" s="862">
        <v>-4.4000000000000004</v>
      </c>
      <c r="L95" s="862">
        <v>31002.87</v>
      </c>
      <c r="M95" s="710">
        <v>19644.68</v>
      </c>
      <c r="N95" s="862">
        <v>0</v>
      </c>
      <c r="O95" s="710">
        <v>76.900000000000006</v>
      </c>
      <c r="P95" s="23">
        <v>0.7</v>
      </c>
      <c r="Q95" s="23">
        <v>0</v>
      </c>
      <c r="R95" s="23">
        <v>0</v>
      </c>
      <c r="S95" s="870">
        <v>2.35</v>
      </c>
    </row>
    <row r="96" spans="2:19" ht="33" x14ac:dyDescent="0.3">
      <c r="B96" s="288" t="s">
        <v>1093</v>
      </c>
      <c r="C96" s="871" t="s">
        <v>1698</v>
      </c>
      <c r="D96" s="862">
        <v>38.6</v>
      </c>
      <c r="E96" s="23">
        <v>0</v>
      </c>
      <c r="F96" s="23">
        <v>0</v>
      </c>
      <c r="G96" s="23">
        <v>0</v>
      </c>
      <c r="H96" s="710">
        <v>0</v>
      </c>
      <c r="I96" s="862">
        <v>0</v>
      </c>
      <c r="J96" s="23">
        <v>0</v>
      </c>
      <c r="K96" s="862">
        <v>0</v>
      </c>
      <c r="L96" s="862">
        <v>4468.55</v>
      </c>
      <c r="M96" s="710">
        <v>3663.07</v>
      </c>
      <c r="N96" s="862">
        <v>0</v>
      </c>
      <c r="O96" s="710">
        <v>27.6</v>
      </c>
      <c r="P96" s="23">
        <v>11</v>
      </c>
      <c r="Q96" s="23">
        <v>0</v>
      </c>
      <c r="R96" s="23">
        <v>0</v>
      </c>
      <c r="S96" s="870">
        <v>3.8</v>
      </c>
    </row>
    <row r="97" spans="2:19" x14ac:dyDescent="0.3">
      <c r="B97" s="288" t="s">
        <v>1094</v>
      </c>
      <c r="C97" s="871" t="s">
        <v>1699</v>
      </c>
      <c r="D97" s="862">
        <v>213.8</v>
      </c>
      <c r="E97" s="23">
        <v>0</v>
      </c>
      <c r="F97" s="23">
        <v>0</v>
      </c>
      <c r="G97" s="23">
        <v>0</v>
      </c>
      <c r="H97" s="710">
        <v>0.8</v>
      </c>
      <c r="I97" s="862">
        <v>-1.4</v>
      </c>
      <c r="J97" s="23">
        <v>0</v>
      </c>
      <c r="K97" s="862">
        <v>-0.6</v>
      </c>
      <c r="L97" s="862">
        <v>195009.38</v>
      </c>
      <c r="M97" s="710">
        <v>135705.68</v>
      </c>
      <c r="N97" s="862">
        <v>0</v>
      </c>
      <c r="O97" s="710">
        <v>48.9</v>
      </c>
      <c r="P97" s="23">
        <v>152</v>
      </c>
      <c r="Q97" s="23">
        <v>12.8</v>
      </c>
      <c r="R97" s="23">
        <v>0</v>
      </c>
      <c r="S97" s="870">
        <v>6.11</v>
      </c>
    </row>
    <row r="98" spans="2:19" ht="33" x14ac:dyDescent="0.3">
      <c r="B98" s="288" t="s">
        <v>1700</v>
      </c>
      <c r="C98" s="871" t="s">
        <v>1701</v>
      </c>
      <c r="D98" s="862">
        <v>47.7</v>
      </c>
      <c r="E98" s="23">
        <v>0</v>
      </c>
      <c r="F98" s="23">
        <v>0</v>
      </c>
      <c r="G98" s="23">
        <v>0</v>
      </c>
      <c r="H98" s="710">
        <v>0</v>
      </c>
      <c r="I98" s="862">
        <v>-1.3</v>
      </c>
      <c r="J98" s="23">
        <v>0</v>
      </c>
      <c r="K98" s="862">
        <v>0</v>
      </c>
      <c r="L98" s="862">
        <v>53091.31</v>
      </c>
      <c r="M98" s="710">
        <v>16008.71</v>
      </c>
      <c r="N98" s="862">
        <v>0</v>
      </c>
      <c r="O98" s="710">
        <v>42.9</v>
      </c>
      <c r="P98" s="23">
        <v>3.1</v>
      </c>
      <c r="Q98" s="23">
        <v>1.7</v>
      </c>
      <c r="R98" s="23">
        <v>0</v>
      </c>
      <c r="S98" s="870">
        <v>2.6</v>
      </c>
    </row>
    <row r="99" spans="2:19" x14ac:dyDescent="0.3">
      <c r="B99" s="288" t="s">
        <v>1702</v>
      </c>
      <c r="C99" s="871" t="s">
        <v>1703</v>
      </c>
      <c r="D99" s="862">
        <v>68.599999999999994</v>
      </c>
      <c r="E99" s="23">
        <v>0</v>
      </c>
      <c r="F99" s="23">
        <v>0</v>
      </c>
      <c r="G99" s="23">
        <v>0</v>
      </c>
      <c r="H99" s="710">
        <v>7.9</v>
      </c>
      <c r="I99" s="862">
        <v>-3.7</v>
      </c>
      <c r="J99" s="23">
        <v>0</v>
      </c>
      <c r="K99" s="862">
        <v>-3.6</v>
      </c>
      <c r="L99" s="862">
        <v>131273.99</v>
      </c>
      <c r="M99" s="710">
        <v>70844.33</v>
      </c>
      <c r="N99" s="862">
        <v>0</v>
      </c>
      <c r="O99" s="710">
        <v>37.6</v>
      </c>
      <c r="P99" s="23">
        <v>28.6</v>
      </c>
      <c r="Q99" s="23">
        <v>2.4</v>
      </c>
      <c r="R99" s="23">
        <v>0</v>
      </c>
      <c r="S99" s="870">
        <v>3.55</v>
      </c>
    </row>
    <row r="100" spans="2:19" x14ac:dyDescent="0.3">
      <c r="B100" s="288" t="s">
        <v>1704</v>
      </c>
      <c r="C100" s="871" t="s">
        <v>1705</v>
      </c>
      <c r="D100" s="862">
        <v>200.5</v>
      </c>
      <c r="E100" s="23">
        <v>0</v>
      </c>
      <c r="F100" s="23">
        <v>0</v>
      </c>
      <c r="G100" s="23">
        <v>0</v>
      </c>
      <c r="H100" s="710">
        <v>14.8</v>
      </c>
      <c r="I100" s="862">
        <v>-10.1</v>
      </c>
      <c r="J100" s="23">
        <v>0</v>
      </c>
      <c r="K100" s="862">
        <v>-9.1</v>
      </c>
      <c r="L100" s="862">
        <v>138054.9</v>
      </c>
      <c r="M100" s="710">
        <v>105569.44</v>
      </c>
      <c r="N100" s="862">
        <v>0</v>
      </c>
      <c r="O100" s="710">
        <v>159.80000000000001</v>
      </c>
      <c r="P100" s="23">
        <v>37.1</v>
      </c>
      <c r="Q100" s="23">
        <v>3.5</v>
      </c>
      <c r="R100" s="23">
        <v>0</v>
      </c>
      <c r="S100" s="870">
        <v>2.73</v>
      </c>
    </row>
    <row r="101" spans="2:19" ht="33" x14ac:dyDescent="0.3">
      <c r="B101" s="288" t="s">
        <v>1706</v>
      </c>
      <c r="C101" s="871" t="s">
        <v>1707</v>
      </c>
      <c r="D101" s="862">
        <v>75.7</v>
      </c>
      <c r="E101" s="23">
        <v>0</v>
      </c>
      <c r="F101" s="23">
        <v>0</v>
      </c>
      <c r="G101" s="23">
        <v>0</v>
      </c>
      <c r="H101" s="710">
        <v>0</v>
      </c>
      <c r="I101" s="862">
        <v>-0.2</v>
      </c>
      <c r="J101" s="23">
        <v>0</v>
      </c>
      <c r="K101" s="862">
        <v>0</v>
      </c>
      <c r="L101" s="862">
        <v>15027.94</v>
      </c>
      <c r="M101" s="710">
        <v>12934.57</v>
      </c>
      <c r="N101" s="862">
        <v>0</v>
      </c>
      <c r="O101" s="710">
        <v>75</v>
      </c>
      <c r="P101" s="23">
        <v>0.3</v>
      </c>
      <c r="Q101" s="23">
        <v>0.5</v>
      </c>
      <c r="R101" s="23">
        <v>0</v>
      </c>
      <c r="S101" s="870">
        <v>1.57</v>
      </c>
    </row>
    <row r="102" spans="2:19" x14ac:dyDescent="0.3">
      <c r="B102" s="288" t="s">
        <v>1708</v>
      </c>
      <c r="C102" s="871" t="s">
        <v>1709</v>
      </c>
      <c r="D102" s="862">
        <v>50.4</v>
      </c>
      <c r="E102" s="23">
        <v>0</v>
      </c>
      <c r="F102" s="23">
        <v>0</v>
      </c>
      <c r="G102" s="23">
        <v>0</v>
      </c>
      <c r="H102" s="710">
        <v>0</v>
      </c>
      <c r="I102" s="862">
        <v>-0.1</v>
      </c>
      <c r="J102" s="23">
        <v>0</v>
      </c>
      <c r="K102" s="862">
        <v>0</v>
      </c>
      <c r="L102" s="862">
        <v>22458.05</v>
      </c>
      <c r="M102" s="710">
        <v>20212.580000000002</v>
      </c>
      <c r="N102" s="862">
        <v>0</v>
      </c>
      <c r="O102" s="710">
        <v>25.4</v>
      </c>
      <c r="P102" s="23">
        <v>25</v>
      </c>
      <c r="Q102" s="23">
        <v>0</v>
      </c>
      <c r="R102" s="23">
        <v>0</v>
      </c>
      <c r="S102" s="870">
        <v>3.71</v>
      </c>
    </row>
    <row r="103" spans="2:19" x14ac:dyDescent="0.3">
      <c r="B103" s="288" t="s">
        <v>1710</v>
      </c>
      <c r="C103" s="871" t="s">
        <v>1711</v>
      </c>
      <c r="D103" s="862">
        <v>209.2</v>
      </c>
      <c r="E103" s="23">
        <v>0</v>
      </c>
      <c r="F103" s="23">
        <v>0</v>
      </c>
      <c r="G103" s="23">
        <v>0</v>
      </c>
      <c r="H103" s="710">
        <v>5</v>
      </c>
      <c r="I103" s="862">
        <v>-6.4</v>
      </c>
      <c r="J103" s="23">
        <v>0</v>
      </c>
      <c r="K103" s="862">
        <v>-2.8</v>
      </c>
      <c r="L103" s="862">
        <v>57163.37</v>
      </c>
      <c r="M103" s="710">
        <v>51341.61</v>
      </c>
      <c r="N103" s="862">
        <v>0</v>
      </c>
      <c r="O103" s="710">
        <v>196.5</v>
      </c>
      <c r="P103" s="23">
        <v>9.8000000000000007</v>
      </c>
      <c r="Q103" s="23">
        <v>3</v>
      </c>
      <c r="R103" s="23">
        <v>0</v>
      </c>
      <c r="S103" s="870">
        <v>2.23</v>
      </c>
    </row>
    <row r="104" spans="2:19" ht="33" x14ac:dyDescent="0.3">
      <c r="B104" s="288" t="s">
        <v>1712</v>
      </c>
      <c r="C104" s="871" t="s">
        <v>1713</v>
      </c>
      <c r="D104" s="862">
        <v>129.30000000000001</v>
      </c>
      <c r="E104" s="23">
        <v>0</v>
      </c>
      <c r="F104" s="23">
        <v>0</v>
      </c>
      <c r="G104" s="23">
        <v>0</v>
      </c>
      <c r="H104" s="710">
        <v>2.5</v>
      </c>
      <c r="I104" s="862">
        <v>-1.4</v>
      </c>
      <c r="J104" s="23">
        <v>0</v>
      </c>
      <c r="K104" s="862">
        <v>-1.2</v>
      </c>
      <c r="L104" s="862">
        <v>43001.27</v>
      </c>
      <c r="M104" s="710">
        <v>39204.03</v>
      </c>
      <c r="N104" s="862">
        <v>0</v>
      </c>
      <c r="O104" s="710">
        <v>116.7</v>
      </c>
      <c r="P104" s="23">
        <v>12.6</v>
      </c>
      <c r="Q104" s="23">
        <v>0</v>
      </c>
      <c r="R104" s="23">
        <v>0</v>
      </c>
      <c r="S104" s="870">
        <v>2.2400000000000002</v>
      </c>
    </row>
    <row r="105" spans="2:19" x14ac:dyDescent="0.3">
      <c r="B105" s="288" t="s">
        <v>1714</v>
      </c>
      <c r="C105" s="871" t="s">
        <v>1715</v>
      </c>
      <c r="D105" s="862">
        <v>136</v>
      </c>
      <c r="E105" s="23">
        <v>0</v>
      </c>
      <c r="F105" s="23">
        <v>0</v>
      </c>
      <c r="G105" s="23">
        <v>0</v>
      </c>
      <c r="H105" s="710">
        <v>2</v>
      </c>
      <c r="I105" s="862">
        <v>-1.9</v>
      </c>
      <c r="J105" s="23">
        <v>0</v>
      </c>
      <c r="K105" s="862">
        <v>-1.4</v>
      </c>
      <c r="L105" s="862">
        <v>46822.01</v>
      </c>
      <c r="M105" s="710">
        <v>42506.61</v>
      </c>
      <c r="N105" s="862">
        <v>0</v>
      </c>
      <c r="O105" s="710">
        <v>133</v>
      </c>
      <c r="P105" s="23">
        <v>3.1</v>
      </c>
      <c r="Q105" s="23">
        <v>0</v>
      </c>
      <c r="R105" s="23">
        <v>0</v>
      </c>
      <c r="S105" s="870">
        <v>0.38</v>
      </c>
    </row>
    <row r="106" spans="2:19" x14ac:dyDescent="0.3">
      <c r="B106" s="288" t="s">
        <v>1716</v>
      </c>
      <c r="C106" s="871" t="s">
        <v>1717</v>
      </c>
      <c r="D106" s="862">
        <v>57.4</v>
      </c>
      <c r="E106" s="23">
        <v>0</v>
      </c>
      <c r="F106" s="23">
        <v>0</v>
      </c>
      <c r="G106" s="23">
        <v>0</v>
      </c>
      <c r="H106" s="710">
        <v>0.2</v>
      </c>
      <c r="I106" s="862">
        <v>-1.3</v>
      </c>
      <c r="J106" s="23">
        <v>0</v>
      </c>
      <c r="K106" s="862">
        <v>0</v>
      </c>
      <c r="L106" s="862">
        <v>25301.87</v>
      </c>
      <c r="M106" s="710">
        <v>21356.799999999999</v>
      </c>
      <c r="N106" s="862">
        <v>0</v>
      </c>
      <c r="O106" s="710">
        <v>32.700000000000003</v>
      </c>
      <c r="P106" s="23">
        <v>24.6</v>
      </c>
      <c r="Q106" s="23">
        <v>0</v>
      </c>
      <c r="R106" s="23">
        <v>0</v>
      </c>
      <c r="S106" s="870">
        <v>3.56</v>
      </c>
    </row>
    <row r="107" spans="2:19" x14ac:dyDescent="0.3">
      <c r="B107" s="288" t="s">
        <v>1718</v>
      </c>
      <c r="C107" s="871" t="s">
        <v>1719</v>
      </c>
      <c r="D107" s="862">
        <v>95.5</v>
      </c>
      <c r="E107" s="23">
        <v>0</v>
      </c>
      <c r="F107" s="23">
        <v>0</v>
      </c>
      <c r="G107" s="23">
        <v>0</v>
      </c>
      <c r="H107" s="710">
        <v>0</v>
      </c>
      <c r="I107" s="862">
        <v>-0.8</v>
      </c>
      <c r="J107" s="23">
        <v>0</v>
      </c>
      <c r="K107" s="862">
        <v>0</v>
      </c>
      <c r="L107" s="862">
        <v>13205.01</v>
      </c>
      <c r="M107" s="710">
        <v>11365.16</v>
      </c>
      <c r="N107" s="862">
        <v>0</v>
      </c>
      <c r="O107" s="710">
        <v>82.2</v>
      </c>
      <c r="P107" s="23">
        <v>12.1</v>
      </c>
      <c r="Q107" s="23">
        <v>1.2</v>
      </c>
      <c r="R107" s="23">
        <v>0</v>
      </c>
      <c r="S107" s="870">
        <v>2.38</v>
      </c>
    </row>
    <row r="108" spans="2:19" ht="33" x14ac:dyDescent="0.3">
      <c r="B108" s="288" t="s">
        <v>1720</v>
      </c>
      <c r="C108" s="871" t="s">
        <v>1721</v>
      </c>
      <c r="D108" s="862">
        <v>24.6</v>
      </c>
      <c r="E108" s="23">
        <v>0</v>
      </c>
      <c r="F108" s="23">
        <v>0</v>
      </c>
      <c r="G108" s="23">
        <v>0</v>
      </c>
      <c r="H108" s="710">
        <v>3.2</v>
      </c>
      <c r="I108" s="862">
        <v>-3</v>
      </c>
      <c r="J108" s="23">
        <v>0</v>
      </c>
      <c r="K108" s="862">
        <v>-3</v>
      </c>
      <c r="L108" s="862">
        <v>2264.73</v>
      </c>
      <c r="M108" s="710">
        <v>2053.04</v>
      </c>
      <c r="N108" s="862">
        <v>0</v>
      </c>
      <c r="O108" s="710">
        <v>24.3</v>
      </c>
      <c r="P108" s="23">
        <v>0</v>
      </c>
      <c r="Q108" s="23">
        <v>0.2</v>
      </c>
      <c r="R108" s="23">
        <v>0</v>
      </c>
      <c r="S108" s="870">
        <v>1.1599999999999999</v>
      </c>
    </row>
    <row r="109" spans="2:19" x14ac:dyDescent="0.3">
      <c r="B109" s="288" t="s">
        <v>1722</v>
      </c>
      <c r="C109" s="872" t="s">
        <v>1723</v>
      </c>
      <c r="D109" s="862">
        <v>727.1</v>
      </c>
      <c r="E109" s="23">
        <v>0</v>
      </c>
      <c r="F109" s="23">
        <v>0</v>
      </c>
      <c r="G109" s="23">
        <v>0</v>
      </c>
      <c r="H109" s="710">
        <v>20.100000000000001</v>
      </c>
      <c r="I109" s="862">
        <v>-4.2</v>
      </c>
      <c r="J109" s="23">
        <v>0</v>
      </c>
      <c r="K109" s="862">
        <v>-3.9</v>
      </c>
      <c r="L109" s="862">
        <v>1089460.77</v>
      </c>
      <c r="M109" s="710">
        <v>97766.81</v>
      </c>
      <c r="N109" s="862">
        <v>0</v>
      </c>
      <c r="O109" s="710">
        <v>257.7</v>
      </c>
      <c r="P109" s="23">
        <v>362.4</v>
      </c>
      <c r="Q109" s="23">
        <v>107</v>
      </c>
      <c r="R109" s="23">
        <v>0</v>
      </c>
      <c r="S109" s="870">
        <v>7.03</v>
      </c>
    </row>
    <row r="110" spans="2:19" x14ac:dyDescent="0.3">
      <c r="B110" s="288" t="s">
        <v>1724</v>
      </c>
      <c r="C110" s="871" t="s">
        <v>1725</v>
      </c>
      <c r="D110" s="862">
        <v>689.1</v>
      </c>
      <c r="E110" s="23">
        <v>0</v>
      </c>
      <c r="F110" s="23">
        <v>0</v>
      </c>
      <c r="G110" s="23">
        <v>0</v>
      </c>
      <c r="H110" s="710">
        <v>20.100000000000001</v>
      </c>
      <c r="I110" s="862">
        <v>-4.2</v>
      </c>
      <c r="J110" s="23">
        <v>0</v>
      </c>
      <c r="K110" s="862">
        <v>-3.9</v>
      </c>
      <c r="L110" s="862">
        <v>891321.94</v>
      </c>
      <c r="M110" s="710">
        <v>79352.45</v>
      </c>
      <c r="N110" s="862">
        <v>0</v>
      </c>
      <c r="O110" s="710">
        <v>234.6</v>
      </c>
      <c r="P110" s="23">
        <v>352.1</v>
      </c>
      <c r="Q110" s="23">
        <v>102.5</v>
      </c>
      <c r="R110" s="23">
        <v>0</v>
      </c>
      <c r="S110" s="870">
        <v>7.12</v>
      </c>
    </row>
    <row r="111" spans="2:19" x14ac:dyDescent="0.3">
      <c r="B111" s="288" t="s">
        <v>1726</v>
      </c>
      <c r="C111" s="871" t="s">
        <v>1727</v>
      </c>
      <c r="D111" s="862">
        <v>511.7</v>
      </c>
      <c r="E111" s="23">
        <v>0</v>
      </c>
      <c r="F111" s="23">
        <v>0</v>
      </c>
      <c r="G111" s="23">
        <v>0</v>
      </c>
      <c r="H111" s="710">
        <v>11.9</v>
      </c>
      <c r="I111" s="862">
        <v>-0.8</v>
      </c>
      <c r="J111" s="23">
        <v>0</v>
      </c>
      <c r="K111" s="862">
        <v>-0.6</v>
      </c>
      <c r="L111" s="862">
        <v>480040.63</v>
      </c>
      <c r="M111" s="710">
        <v>41483.360000000001</v>
      </c>
      <c r="N111" s="862">
        <v>0</v>
      </c>
      <c r="O111" s="710">
        <v>147.6</v>
      </c>
      <c r="P111" s="23">
        <v>279.7</v>
      </c>
      <c r="Q111" s="23">
        <v>84.3</v>
      </c>
      <c r="R111" s="23">
        <v>0</v>
      </c>
      <c r="S111" s="870">
        <v>7.63</v>
      </c>
    </row>
    <row r="112" spans="2:19" ht="33" x14ac:dyDescent="0.3">
      <c r="B112" s="288" t="s">
        <v>1728</v>
      </c>
      <c r="C112" s="871" t="s">
        <v>1729</v>
      </c>
      <c r="D112" s="862">
        <v>6.7</v>
      </c>
      <c r="E112" s="23">
        <v>0</v>
      </c>
      <c r="F112" s="23">
        <v>0</v>
      </c>
      <c r="G112" s="23">
        <v>0</v>
      </c>
      <c r="H112" s="710">
        <v>0</v>
      </c>
      <c r="I112" s="862">
        <v>0</v>
      </c>
      <c r="J112" s="23">
        <v>0</v>
      </c>
      <c r="K112" s="862">
        <v>0</v>
      </c>
      <c r="L112" s="862">
        <v>15968.24</v>
      </c>
      <c r="M112" s="710">
        <v>1370.02</v>
      </c>
      <c r="N112" s="862">
        <v>0</v>
      </c>
      <c r="O112" s="710">
        <v>1.9</v>
      </c>
      <c r="P112" s="23">
        <v>0.2</v>
      </c>
      <c r="Q112" s="23">
        <v>4.5999999999999996</v>
      </c>
      <c r="R112" s="23">
        <v>0</v>
      </c>
      <c r="S112" s="870">
        <v>11.21</v>
      </c>
    </row>
    <row r="113" spans="2:19" x14ac:dyDescent="0.3">
      <c r="B113" s="288" t="s">
        <v>1730</v>
      </c>
      <c r="C113" s="871" t="s">
        <v>1731</v>
      </c>
      <c r="D113" s="862">
        <v>31.3</v>
      </c>
      <c r="E113" s="23">
        <v>0</v>
      </c>
      <c r="F113" s="23">
        <v>0</v>
      </c>
      <c r="G113" s="23">
        <v>0</v>
      </c>
      <c r="H113" s="710">
        <v>0</v>
      </c>
      <c r="I113" s="862">
        <v>0</v>
      </c>
      <c r="J113" s="23">
        <v>0</v>
      </c>
      <c r="K113" s="862">
        <v>0</v>
      </c>
      <c r="L113" s="862">
        <v>182170.59</v>
      </c>
      <c r="M113" s="710">
        <v>17044.34</v>
      </c>
      <c r="N113" s="862">
        <v>0</v>
      </c>
      <c r="O113" s="710">
        <v>21.2</v>
      </c>
      <c r="P113" s="23">
        <v>10.1</v>
      </c>
      <c r="Q113" s="23">
        <v>0</v>
      </c>
      <c r="R113" s="23">
        <v>0</v>
      </c>
      <c r="S113" s="870">
        <v>3.98</v>
      </c>
    </row>
    <row r="114" spans="2:19" ht="49.5" x14ac:dyDescent="0.3">
      <c r="B114" s="288" t="s">
        <v>1150</v>
      </c>
      <c r="C114" s="872" t="s">
        <v>1732</v>
      </c>
      <c r="D114" s="862">
        <v>25.8</v>
      </c>
      <c r="E114" s="23">
        <v>0</v>
      </c>
      <c r="F114" s="23">
        <v>0</v>
      </c>
      <c r="G114" s="23">
        <v>0</v>
      </c>
      <c r="H114" s="710">
        <v>0</v>
      </c>
      <c r="I114" s="862">
        <v>0</v>
      </c>
      <c r="J114" s="23">
        <v>0</v>
      </c>
      <c r="K114" s="862">
        <v>0</v>
      </c>
      <c r="L114" s="862">
        <v>35050.65</v>
      </c>
      <c r="M114" s="710">
        <v>9520.91</v>
      </c>
      <c r="N114" s="862">
        <v>0</v>
      </c>
      <c r="O114" s="710">
        <v>14.9</v>
      </c>
      <c r="P114" s="23">
        <v>6.1</v>
      </c>
      <c r="Q114" s="23">
        <v>4.8</v>
      </c>
      <c r="R114" s="23">
        <v>0</v>
      </c>
      <c r="S114" s="870">
        <v>3.72</v>
      </c>
    </row>
    <row r="115" spans="2:19" x14ac:dyDescent="0.3">
      <c r="B115" s="288" t="s">
        <v>1733</v>
      </c>
      <c r="C115" s="872" t="s">
        <v>1734</v>
      </c>
      <c r="D115" s="862">
        <v>175.6</v>
      </c>
      <c r="E115" s="23">
        <v>0</v>
      </c>
      <c r="F115" s="23">
        <v>0</v>
      </c>
      <c r="G115" s="23">
        <v>0</v>
      </c>
      <c r="H115" s="710">
        <v>15</v>
      </c>
      <c r="I115" s="862">
        <v>-8.4</v>
      </c>
      <c r="J115" s="23">
        <v>0</v>
      </c>
      <c r="K115" s="862">
        <v>-6.4</v>
      </c>
      <c r="L115" s="862">
        <v>43977.34</v>
      </c>
      <c r="M115" s="710">
        <v>36698.17</v>
      </c>
      <c r="N115" s="862">
        <v>0</v>
      </c>
      <c r="O115" s="710">
        <v>158.30000000000001</v>
      </c>
      <c r="P115" s="23">
        <v>12.1</v>
      </c>
      <c r="Q115" s="23">
        <v>4.9000000000000004</v>
      </c>
      <c r="R115" s="23">
        <v>0.3</v>
      </c>
      <c r="S115" s="870">
        <v>2.14</v>
      </c>
    </row>
    <row r="116" spans="2:19" x14ac:dyDescent="0.3">
      <c r="B116" s="288" t="s">
        <v>1735</v>
      </c>
      <c r="C116" s="871" t="s">
        <v>1736</v>
      </c>
      <c r="D116" s="862">
        <v>115.3</v>
      </c>
      <c r="E116" s="23">
        <v>0</v>
      </c>
      <c r="F116" s="23">
        <v>0</v>
      </c>
      <c r="G116" s="23">
        <v>0</v>
      </c>
      <c r="H116" s="710">
        <v>11.7</v>
      </c>
      <c r="I116" s="862">
        <v>-5.5</v>
      </c>
      <c r="J116" s="23">
        <v>0</v>
      </c>
      <c r="K116" s="862">
        <v>-3.7</v>
      </c>
      <c r="L116" s="862">
        <v>19673.53</v>
      </c>
      <c r="M116" s="710">
        <v>16285.28</v>
      </c>
      <c r="N116" s="862">
        <v>0</v>
      </c>
      <c r="O116" s="710">
        <v>109.1</v>
      </c>
      <c r="P116" s="23">
        <v>3.4</v>
      </c>
      <c r="Q116" s="23">
        <v>2.5</v>
      </c>
      <c r="R116" s="23">
        <v>0.3</v>
      </c>
      <c r="S116" s="870">
        <v>1.87</v>
      </c>
    </row>
    <row r="117" spans="2:19" x14ac:dyDescent="0.3">
      <c r="B117" s="288" t="s">
        <v>1737</v>
      </c>
      <c r="C117" s="871" t="s">
        <v>1738</v>
      </c>
      <c r="D117" s="862">
        <v>14</v>
      </c>
      <c r="E117" s="23">
        <v>0</v>
      </c>
      <c r="F117" s="23">
        <v>0</v>
      </c>
      <c r="G117" s="23">
        <v>0</v>
      </c>
      <c r="H117" s="710">
        <v>1.1000000000000001</v>
      </c>
      <c r="I117" s="862">
        <v>-1.1000000000000001</v>
      </c>
      <c r="J117" s="23">
        <v>0</v>
      </c>
      <c r="K117" s="862">
        <v>-1.1000000000000001</v>
      </c>
      <c r="L117" s="862">
        <v>7593.82</v>
      </c>
      <c r="M117" s="710">
        <v>6378.13</v>
      </c>
      <c r="N117" s="862">
        <v>0</v>
      </c>
      <c r="O117" s="710">
        <v>9.1999999999999993</v>
      </c>
      <c r="P117" s="23">
        <v>4.7</v>
      </c>
      <c r="Q117" s="23">
        <v>0.1</v>
      </c>
      <c r="R117" s="23">
        <v>0</v>
      </c>
      <c r="S117" s="870">
        <v>3.75</v>
      </c>
    </row>
    <row r="118" spans="2:19" ht="33" x14ac:dyDescent="0.3">
      <c r="B118" s="288" t="s">
        <v>1739</v>
      </c>
      <c r="C118" s="871" t="s">
        <v>1740</v>
      </c>
      <c r="D118" s="862">
        <v>46.3</v>
      </c>
      <c r="E118" s="23">
        <v>0</v>
      </c>
      <c r="F118" s="23">
        <v>0</v>
      </c>
      <c r="G118" s="23">
        <v>0</v>
      </c>
      <c r="H118" s="710">
        <v>2.2000000000000002</v>
      </c>
      <c r="I118" s="862">
        <v>-1.8</v>
      </c>
      <c r="J118" s="23">
        <v>0</v>
      </c>
      <c r="K118" s="862">
        <v>-1.6</v>
      </c>
      <c r="L118" s="862">
        <v>16709.990000000002</v>
      </c>
      <c r="M118" s="710">
        <v>14034.76</v>
      </c>
      <c r="N118" s="862">
        <v>0</v>
      </c>
      <c r="O118" s="710">
        <v>40</v>
      </c>
      <c r="P118" s="23">
        <v>4</v>
      </c>
      <c r="Q118" s="23">
        <v>2.2999999999999998</v>
      </c>
      <c r="R118" s="23">
        <v>0</v>
      </c>
      <c r="S118" s="870">
        <v>2.35</v>
      </c>
    </row>
    <row r="119" spans="2:19" ht="33" x14ac:dyDescent="0.3">
      <c r="B119" s="288" t="s">
        <v>1741</v>
      </c>
      <c r="C119" s="872" t="s">
        <v>1742</v>
      </c>
      <c r="D119" s="862">
        <v>896.5</v>
      </c>
      <c r="E119" s="23">
        <v>0</v>
      </c>
      <c r="F119" s="23">
        <v>0</v>
      </c>
      <c r="G119" s="23">
        <v>0</v>
      </c>
      <c r="H119" s="710">
        <v>27</v>
      </c>
      <c r="I119" s="862">
        <v>-26.9</v>
      </c>
      <c r="J119" s="23">
        <v>0</v>
      </c>
      <c r="K119" s="862">
        <v>-16.5</v>
      </c>
      <c r="L119" s="862">
        <v>331242.82</v>
      </c>
      <c r="M119" s="710">
        <v>220731.63</v>
      </c>
      <c r="N119" s="862">
        <v>0</v>
      </c>
      <c r="O119" s="710">
        <v>756.4</v>
      </c>
      <c r="P119" s="23">
        <v>110.8</v>
      </c>
      <c r="Q119" s="23">
        <v>22.6</v>
      </c>
      <c r="R119" s="23">
        <v>6.7</v>
      </c>
      <c r="S119" s="870">
        <v>3.08</v>
      </c>
    </row>
    <row r="120" spans="2:19" x14ac:dyDescent="0.3">
      <c r="B120" s="288" t="s">
        <v>1743</v>
      </c>
      <c r="C120" s="872" t="s">
        <v>1744</v>
      </c>
      <c r="D120" s="862">
        <v>448.7</v>
      </c>
      <c r="E120" s="23">
        <v>0</v>
      </c>
      <c r="F120" s="23">
        <v>0</v>
      </c>
      <c r="G120" s="23">
        <v>0</v>
      </c>
      <c r="H120" s="710">
        <v>1.1000000000000001</v>
      </c>
      <c r="I120" s="862">
        <v>-1.7</v>
      </c>
      <c r="J120" s="23">
        <v>0</v>
      </c>
      <c r="K120" s="862">
        <v>-1</v>
      </c>
      <c r="L120" s="862">
        <v>234974.75</v>
      </c>
      <c r="M120" s="710">
        <v>78365.62</v>
      </c>
      <c r="N120" s="862">
        <v>0</v>
      </c>
      <c r="O120" s="710">
        <v>119.1</v>
      </c>
      <c r="P120" s="23">
        <v>228.1</v>
      </c>
      <c r="Q120" s="23">
        <v>101.5</v>
      </c>
      <c r="R120" s="23">
        <v>0</v>
      </c>
      <c r="S120" s="870">
        <v>6.91</v>
      </c>
    </row>
    <row r="121" spans="2:19" ht="33" x14ac:dyDescent="0.3">
      <c r="B121" s="288" t="s">
        <v>1745</v>
      </c>
      <c r="C121" s="871" t="s">
        <v>1746</v>
      </c>
      <c r="D121" s="862">
        <v>24.9</v>
      </c>
      <c r="E121" s="23">
        <v>0</v>
      </c>
      <c r="F121" s="23">
        <v>0</v>
      </c>
      <c r="G121" s="23">
        <v>0</v>
      </c>
      <c r="H121" s="710">
        <v>0.1</v>
      </c>
      <c r="I121" s="862">
        <v>-0.5</v>
      </c>
      <c r="J121" s="23">
        <v>0</v>
      </c>
      <c r="K121" s="862">
        <v>-0.1</v>
      </c>
      <c r="L121" s="862">
        <v>14101.48</v>
      </c>
      <c r="M121" s="710">
        <v>5607.38</v>
      </c>
      <c r="N121" s="862">
        <v>0</v>
      </c>
      <c r="O121" s="710">
        <v>19.600000000000001</v>
      </c>
      <c r="P121" s="23">
        <v>3</v>
      </c>
      <c r="Q121" s="23">
        <v>2.2000000000000002</v>
      </c>
      <c r="R121" s="23">
        <v>0</v>
      </c>
      <c r="S121" s="870">
        <v>3.22</v>
      </c>
    </row>
    <row r="122" spans="2:19" x14ac:dyDescent="0.3">
      <c r="B122" s="288" t="s">
        <v>1747</v>
      </c>
      <c r="C122" s="871" t="s">
        <v>1748</v>
      </c>
      <c r="D122" s="862">
        <v>320.10000000000002</v>
      </c>
      <c r="E122" s="23">
        <v>0</v>
      </c>
      <c r="F122" s="23">
        <v>0</v>
      </c>
      <c r="G122" s="23">
        <v>0</v>
      </c>
      <c r="H122" s="710">
        <v>1</v>
      </c>
      <c r="I122" s="862">
        <v>-1.1000000000000001</v>
      </c>
      <c r="J122" s="23">
        <v>0</v>
      </c>
      <c r="K122" s="862">
        <v>-0.9</v>
      </c>
      <c r="L122" s="862">
        <v>198955.13</v>
      </c>
      <c r="M122" s="710">
        <v>58666.39</v>
      </c>
      <c r="N122" s="862">
        <v>0</v>
      </c>
      <c r="O122" s="710">
        <v>65.099999999999994</v>
      </c>
      <c r="P122" s="23">
        <v>160.5</v>
      </c>
      <c r="Q122" s="23">
        <v>94.6</v>
      </c>
      <c r="R122" s="23">
        <v>0</v>
      </c>
      <c r="S122" s="870">
        <v>7.54</v>
      </c>
    </row>
    <row r="123" spans="2:19" x14ac:dyDescent="0.3">
      <c r="B123" s="288" t="s">
        <v>1749</v>
      </c>
      <c r="C123" s="871" t="s">
        <v>1750</v>
      </c>
      <c r="D123" s="862">
        <v>1.8</v>
      </c>
      <c r="E123" s="23">
        <v>0</v>
      </c>
      <c r="F123" s="23">
        <v>0</v>
      </c>
      <c r="G123" s="23">
        <v>0</v>
      </c>
      <c r="H123" s="710">
        <v>0</v>
      </c>
      <c r="I123" s="862">
        <v>0</v>
      </c>
      <c r="J123" s="23">
        <v>0</v>
      </c>
      <c r="K123" s="862">
        <v>0</v>
      </c>
      <c r="L123" s="862">
        <v>1100.3699999999999</v>
      </c>
      <c r="M123" s="710">
        <v>312.60000000000002</v>
      </c>
      <c r="N123" s="862">
        <v>0</v>
      </c>
      <c r="O123" s="710">
        <v>1.8</v>
      </c>
      <c r="P123" s="23">
        <v>0</v>
      </c>
      <c r="Q123" s="23">
        <v>0</v>
      </c>
      <c r="R123" s="23">
        <v>0</v>
      </c>
      <c r="S123" s="870">
        <v>0.81</v>
      </c>
    </row>
    <row r="124" spans="2:19" ht="33" x14ac:dyDescent="0.3">
      <c r="B124" s="288" t="s">
        <v>1751</v>
      </c>
      <c r="C124" s="871" t="s">
        <v>1752</v>
      </c>
      <c r="D124" s="862">
        <v>101.7</v>
      </c>
      <c r="E124" s="23">
        <v>0</v>
      </c>
      <c r="F124" s="23">
        <v>0</v>
      </c>
      <c r="G124" s="23">
        <v>0</v>
      </c>
      <c r="H124" s="710">
        <v>0</v>
      </c>
      <c r="I124" s="862">
        <v>-0.1</v>
      </c>
      <c r="J124" s="23">
        <v>0</v>
      </c>
      <c r="K124" s="862">
        <v>0</v>
      </c>
      <c r="L124" s="862">
        <v>20631.580000000002</v>
      </c>
      <c r="M124" s="710">
        <v>13683.19</v>
      </c>
      <c r="N124" s="862">
        <v>0</v>
      </c>
      <c r="O124" s="710">
        <v>32.5</v>
      </c>
      <c r="P124" s="23">
        <v>64.5</v>
      </c>
      <c r="Q124" s="23">
        <v>4.7</v>
      </c>
      <c r="R124" s="23">
        <v>0</v>
      </c>
      <c r="S124" s="870">
        <v>5.94</v>
      </c>
    </row>
    <row r="125" spans="2:19" x14ac:dyDescent="0.3">
      <c r="B125" s="288" t="s">
        <v>1753</v>
      </c>
      <c r="C125" s="871" t="s">
        <v>1754</v>
      </c>
      <c r="D125" s="862">
        <v>0.2</v>
      </c>
      <c r="E125" s="23">
        <v>0</v>
      </c>
      <c r="F125" s="23">
        <v>0</v>
      </c>
      <c r="G125" s="23">
        <v>0</v>
      </c>
      <c r="H125" s="710">
        <v>0</v>
      </c>
      <c r="I125" s="862">
        <v>0</v>
      </c>
      <c r="J125" s="23">
        <v>0</v>
      </c>
      <c r="K125" s="862">
        <v>0</v>
      </c>
      <c r="L125" s="862">
        <v>186.19</v>
      </c>
      <c r="M125" s="710">
        <v>96.06</v>
      </c>
      <c r="N125" s="862">
        <v>0</v>
      </c>
      <c r="O125" s="710">
        <v>0.1</v>
      </c>
      <c r="P125" s="23">
        <v>0.1</v>
      </c>
      <c r="Q125" s="23">
        <v>0</v>
      </c>
      <c r="R125" s="23">
        <v>0</v>
      </c>
      <c r="S125" s="870">
        <v>2.67</v>
      </c>
    </row>
    <row r="126" spans="2:19" x14ac:dyDescent="0.3">
      <c r="B126" s="288" t="s">
        <v>1755</v>
      </c>
      <c r="C126" s="872" t="s">
        <v>1756</v>
      </c>
      <c r="D126" s="862">
        <v>31.5</v>
      </c>
      <c r="E126" s="23">
        <v>0</v>
      </c>
      <c r="F126" s="23">
        <v>0</v>
      </c>
      <c r="G126" s="23">
        <v>0</v>
      </c>
      <c r="H126" s="710">
        <v>0</v>
      </c>
      <c r="I126" s="862">
        <v>-0.1</v>
      </c>
      <c r="J126" s="23">
        <v>0</v>
      </c>
      <c r="K126" s="862">
        <v>0</v>
      </c>
      <c r="L126" s="862">
        <v>11601.45</v>
      </c>
      <c r="M126" s="710">
        <v>7587.79</v>
      </c>
      <c r="N126" s="862">
        <v>0</v>
      </c>
      <c r="O126" s="710">
        <v>19.3</v>
      </c>
      <c r="P126" s="23">
        <v>5.6</v>
      </c>
      <c r="Q126" s="23">
        <v>3.9</v>
      </c>
      <c r="R126" s="23">
        <v>2.7</v>
      </c>
      <c r="S126" s="870">
        <v>6.14</v>
      </c>
    </row>
    <row r="127" spans="2:19" x14ac:dyDescent="0.3">
      <c r="B127" s="288" t="s">
        <v>1757</v>
      </c>
      <c r="C127" s="872" t="s">
        <v>1758</v>
      </c>
      <c r="D127" s="862">
        <v>2243.6</v>
      </c>
      <c r="E127" s="23">
        <v>0</v>
      </c>
      <c r="F127" s="23">
        <v>0</v>
      </c>
      <c r="G127" s="23">
        <v>0</v>
      </c>
      <c r="H127" s="710">
        <v>121.8</v>
      </c>
      <c r="I127" s="862">
        <v>-28.7</v>
      </c>
      <c r="J127" s="23">
        <v>0</v>
      </c>
      <c r="K127" s="862">
        <v>-24.6</v>
      </c>
      <c r="L127" s="862">
        <v>40430.74</v>
      </c>
      <c r="M127" s="710">
        <v>4652.1099999999997</v>
      </c>
      <c r="N127" s="862">
        <v>0</v>
      </c>
      <c r="O127" s="710">
        <v>1653.2</v>
      </c>
      <c r="P127" s="23">
        <v>260.8</v>
      </c>
      <c r="Q127" s="23">
        <v>237.3</v>
      </c>
      <c r="R127" s="23">
        <v>92.2</v>
      </c>
      <c r="S127" s="870">
        <v>5.33</v>
      </c>
    </row>
    <row r="128" spans="2:19" ht="49.5" x14ac:dyDescent="0.3">
      <c r="B128" s="288" t="s">
        <v>1759</v>
      </c>
      <c r="C128" s="1133" t="s">
        <v>1760</v>
      </c>
      <c r="D128" s="1131">
        <v>2646</v>
      </c>
      <c r="E128" s="1129">
        <v>0</v>
      </c>
      <c r="F128" s="1129">
        <v>0</v>
      </c>
      <c r="G128" s="1129">
        <v>0</v>
      </c>
      <c r="H128" s="1134">
        <v>86.2</v>
      </c>
      <c r="I128" s="1131">
        <v>-29.5</v>
      </c>
      <c r="J128" s="1129">
        <v>0</v>
      </c>
      <c r="K128" s="1131">
        <v>-20.2</v>
      </c>
      <c r="L128" s="1131">
        <v>159733.98000000001</v>
      </c>
      <c r="M128" s="1134">
        <v>119892.78</v>
      </c>
      <c r="N128" s="1131">
        <v>0</v>
      </c>
      <c r="O128" s="1134">
        <v>2338.4</v>
      </c>
      <c r="P128" s="1129">
        <v>252.4</v>
      </c>
      <c r="Q128" s="1129">
        <v>38.700000000000003</v>
      </c>
      <c r="R128" s="1129">
        <v>16.600000000000001</v>
      </c>
      <c r="S128" s="1135">
        <v>2.4700000000000002</v>
      </c>
    </row>
    <row r="129" spans="2:19" ht="33" x14ac:dyDescent="0.3">
      <c r="B129" s="288" t="s">
        <v>1761</v>
      </c>
      <c r="C129" s="872" t="s">
        <v>1762</v>
      </c>
      <c r="D129" s="862">
        <v>0</v>
      </c>
      <c r="E129" s="23">
        <v>0</v>
      </c>
      <c r="F129" s="23">
        <v>0</v>
      </c>
      <c r="G129" s="23">
        <v>0</v>
      </c>
      <c r="H129" s="710">
        <v>0</v>
      </c>
      <c r="I129" s="862">
        <v>0</v>
      </c>
      <c r="J129" s="23">
        <v>0</v>
      </c>
      <c r="K129" s="862">
        <v>0</v>
      </c>
      <c r="L129" s="862">
        <v>0</v>
      </c>
      <c r="M129" s="710">
        <v>0</v>
      </c>
      <c r="N129" s="862">
        <v>0</v>
      </c>
      <c r="O129" s="710">
        <v>0</v>
      </c>
      <c r="P129" s="23">
        <v>0</v>
      </c>
      <c r="Q129" s="23">
        <v>0</v>
      </c>
      <c r="R129" s="23">
        <v>0</v>
      </c>
      <c r="S129" s="870">
        <v>0</v>
      </c>
    </row>
    <row r="130" spans="2:19" ht="33" x14ac:dyDescent="0.3">
      <c r="B130" s="292" t="s">
        <v>1763</v>
      </c>
      <c r="C130" s="874" t="s">
        <v>1764</v>
      </c>
      <c r="D130" s="875">
        <v>2646</v>
      </c>
      <c r="E130" s="25">
        <v>0</v>
      </c>
      <c r="F130" s="25">
        <v>0</v>
      </c>
      <c r="G130" s="25">
        <v>0</v>
      </c>
      <c r="H130" s="876">
        <v>86.2</v>
      </c>
      <c r="I130" s="876">
        <v>-29.5</v>
      </c>
      <c r="J130" s="25">
        <v>0</v>
      </c>
      <c r="K130" s="876">
        <v>-20.2</v>
      </c>
      <c r="L130" s="875">
        <v>159733.98000000001</v>
      </c>
      <c r="M130" s="876">
        <v>119892.78</v>
      </c>
      <c r="N130" s="875">
        <v>0</v>
      </c>
      <c r="O130" s="876">
        <v>2338.4</v>
      </c>
      <c r="P130" s="25">
        <v>252.4</v>
      </c>
      <c r="Q130" s="25">
        <v>38.700000000000003</v>
      </c>
      <c r="R130" s="25">
        <v>16.600000000000001</v>
      </c>
      <c r="S130" s="877">
        <v>2.4700000000000002</v>
      </c>
    </row>
    <row r="131" spans="2:19" x14ac:dyDescent="0.3">
      <c r="B131" s="878" t="s">
        <v>1765</v>
      </c>
      <c r="C131" s="879" t="s">
        <v>219</v>
      </c>
      <c r="D131" s="880">
        <v>9148.6</v>
      </c>
      <c r="E131" s="12">
        <v>0</v>
      </c>
      <c r="F131" s="12">
        <v>0</v>
      </c>
      <c r="G131" s="12">
        <v>0</v>
      </c>
      <c r="H131" s="713">
        <v>324.7</v>
      </c>
      <c r="I131" s="713">
        <v>-143.4</v>
      </c>
      <c r="J131" s="12">
        <v>0</v>
      </c>
      <c r="K131" s="713">
        <v>-102.8</v>
      </c>
      <c r="L131" s="880">
        <v>3421052.46</v>
      </c>
      <c r="M131" s="713">
        <v>1555682.7</v>
      </c>
      <c r="N131" s="880">
        <v>0</v>
      </c>
      <c r="O131" s="713">
        <v>6714.4</v>
      </c>
      <c r="P131" s="12">
        <v>1700.2</v>
      </c>
      <c r="Q131" s="12">
        <v>605.29999999999995</v>
      </c>
      <c r="R131" s="12">
        <v>128.69999999999999</v>
      </c>
      <c r="S131" s="881">
        <v>4.04</v>
      </c>
    </row>
    <row r="133" spans="2:19" x14ac:dyDescent="0.3">
      <c r="B133" s="882" t="s">
        <v>1766</v>
      </c>
    </row>
    <row r="134" spans="2:19" x14ac:dyDescent="0.3">
      <c r="B134" s="882" t="s">
        <v>1767</v>
      </c>
    </row>
  </sheetData>
  <mergeCells count="18">
    <mergeCell ref="C74:C75"/>
    <mergeCell ref="D74:H74"/>
    <mergeCell ref="I74:K74"/>
    <mergeCell ref="L74:M74"/>
    <mergeCell ref="O74:O75"/>
    <mergeCell ref="P74:P75"/>
    <mergeCell ref="Q6:Q7"/>
    <mergeCell ref="R6:R7"/>
    <mergeCell ref="S6:S7"/>
    <mergeCell ref="Q74:Q75"/>
    <mergeCell ref="R74:R75"/>
    <mergeCell ref="S74:S75"/>
    <mergeCell ref="P6:P7"/>
    <mergeCell ref="C6:C7"/>
    <mergeCell ref="D6:H6"/>
    <mergeCell ref="I6:K6"/>
    <mergeCell ref="L6:M6"/>
    <mergeCell ref="O6:O7"/>
  </mergeCells>
  <hyperlinks>
    <hyperlink ref="P2" location="_INDEX" display="Index" xr:uid="{FA1BF4E9-E86C-4800-962B-B8F6D3C05CD6}"/>
    <hyperlink ref="P70" location="_INDEX" display="Index" xr:uid="{ABD75BF3-85A3-4969-B832-08CD686D5E91}"/>
  </hyperlinks>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240D-C516-4082-9102-C1AB71444935}">
  <sheetPr codeName="Tabelle6">
    <tabColor theme="5"/>
    <pageSetUpPr fitToPage="1"/>
  </sheetPr>
  <dimension ref="B2:O66"/>
  <sheetViews>
    <sheetView showGridLines="0" zoomScaleNormal="100" zoomScalePageLayoutView="80" workbookViewId="0"/>
  </sheetViews>
  <sheetFormatPr baseColWidth="10" defaultColWidth="9" defaultRowHeight="16.5" x14ac:dyDescent="0.3"/>
  <cols>
    <col min="1" max="1" width="9" style="4"/>
    <col min="2" max="2" width="7.5" style="60" customWidth="1"/>
    <col min="3" max="3" width="43.875" style="4" customWidth="1"/>
    <col min="4" max="4" width="22.875" style="4" customWidth="1"/>
    <col min="5" max="9" width="21" style="4" customWidth="1"/>
    <col min="10" max="16384" width="9" style="4"/>
  </cols>
  <sheetData>
    <row r="2" spans="2:15" ht="37.5" customHeight="1" x14ac:dyDescent="0.3">
      <c r="B2" s="1241" t="s">
        <v>282</v>
      </c>
      <c r="C2" s="1241"/>
      <c r="D2" s="1241"/>
      <c r="E2" s="1241"/>
      <c r="F2" s="1241"/>
      <c r="G2" s="1241"/>
      <c r="H2" s="1241"/>
      <c r="I2" s="1028" t="s">
        <v>180</v>
      </c>
    </row>
    <row r="3" spans="2:15" x14ac:dyDescent="0.3">
      <c r="B3" s="4" t="str">
        <f>Stichtag &amp; Einheit_Mio</f>
        <v>31.12.2024 - in Mio. €</v>
      </c>
    </row>
    <row r="4" spans="2:15" x14ac:dyDescent="0.3">
      <c r="B4" s="4"/>
    </row>
    <row r="5" spans="2:15" x14ac:dyDescent="0.3">
      <c r="B5" s="452"/>
      <c r="D5" s="63" t="s">
        <v>283</v>
      </c>
      <c r="E5" s="63" t="s">
        <v>185</v>
      </c>
      <c r="F5" s="63" t="s">
        <v>221</v>
      </c>
      <c r="G5" s="63" t="s">
        <v>222</v>
      </c>
      <c r="H5" s="63" t="s">
        <v>284</v>
      </c>
      <c r="I5" s="63" t="s">
        <v>285</v>
      </c>
    </row>
    <row r="6" spans="2:15" x14ac:dyDescent="0.3">
      <c r="B6" s="4"/>
      <c r="C6" s="4" t="s">
        <v>286</v>
      </c>
      <c r="D6" s="1242" t="s">
        <v>287</v>
      </c>
      <c r="E6" s="1239" t="s">
        <v>288</v>
      </c>
      <c r="F6" s="1239"/>
      <c r="G6" s="1239"/>
      <c r="H6" s="1239"/>
      <c r="I6" s="1239"/>
    </row>
    <row r="7" spans="2:15" ht="82.5" x14ac:dyDescent="0.3">
      <c r="B7" s="76"/>
      <c r="C7" s="76"/>
      <c r="D7" s="1243"/>
      <c r="E7" s="77" t="s">
        <v>289</v>
      </c>
      <c r="F7" s="77" t="s">
        <v>290</v>
      </c>
      <c r="G7" s="77" t="s">
        <v>291</v>
      </c>
      <c r="H7" s="77" t="s">
        <v>292</v>
      </c>
      <c r="I7" s="77" t="s">
        <v>293</v>
      </c>
    </row>
    <row r="8" spans="2:15" ht="33" x14ac:dyDescent="0.3">
      <c r="B8" s="68"/>
      <c r="C8" s="69" t="s">
        <v>294</v>
      </c>
      <c r="D8" s="69"/>
      <c r="E8" s="69"/>
      <c r="F8" s="69"/>
      <c r="G8" s="69"/>
      <c r="H8" s="69"/>
      <c r="I8" s="69"/>
      <c r="O8" s="61"/>
    </row>
    <row r="9" spans="2:15" x14ac:dyDescent="0.3">
      <c r="B9" s="1017">
        <v>1</v>
      </c>
      <c r="C9" s="70" t="s">
        <v>295</v>
      </c>
      <c r="D9" s="71">
        <v>358</v>
      </c>
      <c r="E9" s="71">
        <v>358</v>
      </c>
      <c r="F9" s="71">
        <v>0</v>
      </c>
      <c r="G9" s="71">
        <v>0</v>
      </c>
      <c r="H9" s="71">
        <v>0</v>
      </c>
      <c r="I9" s="71">
        <v>0</v>
      </c>
      <c r="L9" s="9"/>
    </row>
    <row r="10" spans="2:15" ht="33" x14ac:dyDescent="0.3">
      <c r="B10" s="1018">
        <f>B9+1</f>
        <v>2</v>
      </c>
      <c r="C10" s="67" t="s">
        <v>296</v>
      </c>
      <c r="D10" s="23">
        <v>0</v>
      </c>
      <c r="E10" s="23">
        <v>0</v>
      </c>
      <c r="F10" s="23">
        <v>0</v>
      </c>
      <c r="G10" s="23">
        <v>0</v>
      </c>
      <c r="H10" s="23">
        <v>0</v>
      </c>
      <c r="I10" s="23">
        <v>0</v>
      </c>
      <c r="L10" s="9"/>
    </row>
    <row r="11" spans="2:15" x14ac:dyDescent="0.3">
      <c r="B11" s="1018">
        <f>B10+1</f>
        <v>3</v>
      </c>
      <c r="C11" s="67" t="s">
        <v>297</v>
      </c>
      <c r="D11" s="23">
        <v>1119</v>
      </c>
      <c r="E11" s="23">
        <v>1104</v>
      </c>
      <c r="F11" s="23">
        <v>15</v>
      </c>
      <c r="G11" s="23">
        <v>0</v>
      </c>
      <c r="H11" s="23">
        <v>26</v>
      </c>
      <c r="I11" s="23">
        <v>0</v>
      </c>
      <c r="L11" s="9"/>
    </row>
    <row r="12" spans="2:15" x14ac:dyDescent="0.3">
      <c r="B12" s="1018">
        <f>B11+1</f>
        <v>4</v>
      </c>
      <c r="C12" s="67" t="s">
        <v>298</v>
      </c>
      <c r="D12" s="23">
        <v>25731</v>
      </c>
      <c r="E12" s="23">
        <v>23502</v>
      </c>
      <c r="F12" s="23">
        <v>0</v>
      </c>
      <c r="G12" s="23">
        <v>2210</v>
      </c>
      <c r="H12" s="23">
        <v>761</v>
      </c>
      <c r="I12" s="23">
        <v>19</v>
      </c>
      <c r="L12" s="9"/>
    </row>
    <row r="13" spans="2:15" ht="33" x14ac:dyDescent="0.3">
      <c r="B13" s="1018">
        <f>B12+1</f>
        <v>5</v>
      </c>
      <c r="C13" s="67" t="s">
        <v>299</v>
      </c>
      <c r="D13" s="23">
        <v>9585</v>
      </c>
      <c r="E13" s="177">
        <v>3593</v>
      </c>
      <c r="F13" s="177">
        <v>2182</v>
      </c>
      <c r="G13" s="23">
        <v>898</v>
      </c>
      <c r="H13" s="23">
        <v>0</v>
      </c>
      <c r="I13" s="23">
        <v>2912</v>
      </c>
      <c r="L13" s="9"/>
    </row>
    <row r="14" spans="2:15" x14ac:dyDescent="0.3">
      <c r="B14" s="1018">
        <f>B13+1</f>
        <v>6</v>
      </c>
      <c r="C14" s="67" t="s">
        <v>300</v>
      </c>
      <c r="D14" s="23">
        <v>0</v>
      </c>
      <c r="E14" s="23">
        <v>0</v>
      </c>
      <c r="F14" s="23">
        <v>0</v>
      </c>
      <c r="G14" s="23">
        <v>0</v>
      </c>
      <c r="H14" s="23">
        <v>0</v>
      </c>
      <c r="I14" s="23">
        <v>0</v>
      </c>
      <c r="L14" s="9"/>
    </row>
    <row r="15" spans="2:15" x14ac:dyDescent="0.3">
      <c r="B15" s="1018" t="s">
        <v>301</v>
      </c>
      <c r="C15" s="67" t="s">
        <v>302</v>
      </c>
      <c r="D15" s="23">
        <v>0</v>
      </c>
      <c r="E15" s="177">
        <v>0</v>
      </c>
      <c r="F15" s="23">
        <v>0</v>
      </c>
      <c r="G15" s="23">
        <v>0</v>
      </c>
      <c r="H15" s="23">
        <v>0</v>
      </c>
      <c r="I15" s="23">
        <v>0</v>
      </c>
      <c r="L15" s="9"/>
    </row>
    <row r="16" spans="2:15" x14ac:dyDescent="0.3">
      <c r="B16" s="1018">
        <v>7</v>
      </c>
      <c r="C16" s="67" t="s">
        <v>303</v>
      </c>
      <c r="D16" s="23">
        <v>1</v>
      </c>
      <c r="E16" s="23">
        <v>1</v>
      </c>
      <c r="F16" s="23">
        <v>0</v>
      </c>
      <c r="G16" s="23">
        <v>0</v>
      </c>
      <c r="H16" s="23">
        <v>0</v>
      </c>
      <c r="I16" s="23">
        <v>0</v>
      </c>
      <c r="L16" s="9"/>
    </row>
    <row r="17" spans="2:12" x14ac:dyDescent="0.3">
      <c r="B17" s="1018">
        <f t="shared" ref="B17:B27" si="0">B16+1</f>
        <v>8</v>
      </c>
      <c r="C17" s="67" t="s">
        <v>304</v>
      </c>
      <c r="D17" s="23">
        <v>0</v>
      </c>
      <c r="E17" s="23">
        <v>0</v>
      </c>
      <c r="F17" s="23">
        <v>0</v>
      </c>
      <c r="G17" s="23">
        <v>0</v>
      </c>
      <c r="H17" s="23">
        <v>0</v>
      </c>
      <c r="I17" s="23">
        <v>0</v>
      </c>
      <c r="L17" s="9"/>
    </row>
    <row r="18" spans="2:12" x14ac:dyDescent="0.3">
      <c r="B18" s="1018">
        <f t="shared" si="0"/>
        <v>9</v>
      </c>
      <c r="C18" s="67" t="s">
        <v>305</v>
      </c>
      <c r="D18" s="23">
        <v>23</v>
      </c>
      <c r="E18" s="23">
        <v>0</v>
      </c>
      <c r="F18" s="23">
        <v>0</v>
      </c>
      <c r="G18" s="23">
        <v>0</v>
      </c>
      <c r="H18" s="23">
        <v>0</v>
      </c>
      <c r="I18" s="23">
        <v>23</v>
      </c>
      <c r="L18" s="9"/>
    </row>
    <row r="19" spans="2:12" ht="33" x14ac:dyDescent="0.3">
      <c r="B19" s="1018">
        <f t="shared" si="0"/>
        <v>10</v>
      </c>
      <c r="C19" s="67" t="s">
        <v>306</v>
      </c>
      <c r="D19" s="23">
        <v>0</v>
      </c>
      <c r="E19" s="23">
        <v>0</v>
      </c>
      <c r="F19" s="23">
        <v>0</v>
      </c>
      <c r="G19" s="23">
        <v>0</v>
      </c>
      <c r="H19" s="23">
        <v>0</v>
      </c>
      <c r="I19" s="23">
        <v>0</v>
      </c>
      <c r="L19" s="9"/>
    </row>
    <row r="20" spans="2:12" x14ac:dyDescent="0.3">
      <c r="B20" s="1018">
        <f t="shared" si="0"/>
        <v>11</v>
      </c>
      <c r="C20" s="67" t="s">
        <v>307</v>
      </c>
      <c r="D20" s="23">
        <v>13</v>
      </c>
      <c r="E20" s="23">
        <v>0</v>
      </c>
      <c r="F20" s="23">
        <v>0</v>
      </c>
      <c r="G20" s="23">
        <v>0</v>
      </c>
      <c r="H20" s="23">
        <v>0</v>
      </c>
      <c r="I20" s="23">
        <v>13</v>
      </c>
      <c r="L20" s="9"/>
    </row>
    <row r="21" spans="2:12" x14ac:dyDescent="0.3">
      <c r="B21" s="1018">
        <f t="shared" si="0"/>
        <v>12</v>
      </c>
      <c r="C21" s="67" t="s">
        <v>308</v>
      </c>
      <c r="D21" s="23">
        <v>37</v>
      </c>
      <c r="E21" s="23">
        <v>37</v>
      </c>
      <c r="F21" s="23">
        <v>0</v>
      </c>
      <c r="G21" s="23">
        <v>0</v>
      </c>
      <c r="H21" s="23">
        <v>0</v>
      </c>
      <c r="I21" s="23">
        <v>0</v>
      </c>
      <c r="L21" s="9"/>
    </row>
    <row r="22" spans="2:12" x14ac:dyDescent="0.3">
      <c r="B22" s="1018">
        <f t="shared" si="0"/>
        <v>13</v>
      </c>
      <c r="C22" s="67" t="s">
        <v>309</v>
      </c>
      <c r="D22" s="23">
        <v>0</v>
      </c>
      <c r="E22" s="23">
        <v>0</v>
      </c>
      <c r="F22" s="23">
        <v>0</v>
      </c>
      <c r="G22" s="23">
        <v>0</v>
      </c>
      <c r="H22" s="23">
        <v>0</v>
      </c>
      <c r="I22" s="23">
        <v>0</v>
      </c>
      <c r="L22" s="9"/>
    </row>
    <row r="23" spans="2:12" x14ac:dyDescent="0.3">
      <c r="B23" s="1018">
        <f t="shared" si="0"/>
        <v>14</v>
      </c>
      <c r="C23" s="67" t="s">
        <v>310</v>
      </c>
      <c r="D23" s="23">
        <v>823</v>
      </c>
      <c r="E23" s="748">
        <v>515</v>
      </c>
      <c r="F23" s="177">
        <v>0</v>
      </c>
      <c r="G23" s="23">
        <v>0</v>
      </c>
      <c r="H23" s="23">
        <v>16</v>
      </c>
      <c r="I23" s="23">
        <v>308</v>
      </c>
      <c r="L23" s="9"/>
    </row>
    <row r="24" spans="2:12" x14ac:dyDescent="0.3">
      <c r="B24" s="1018">
        <f t="shared" si="0"/>
        <v>15</v>
      </c>
      <c r="C24" s="67" t="s">
        <v>311</v>
      </c>
      <c r="D24" s="23">
        <v>73</v>
      </c>
      <c r="E24" s="23">
        <v>73</v>
      </c>
      <c r="F24" s="23">
        <v>0</v>
      </c>
      <c r="G24" s="23">
        <v>0</v>
      </c>
      <c r="H24" s="23">
        <v>0</v>
      </c>
      <c r="I24" s="23">
        <v>0</v>
      </c>
      <c r="L24" s="9"/>
    </row>
    <row r="25" spans="2:12" x14ac:dyDescent="0.3">
      <c r="B25" s="1018">
        <f t="shared" si="0"/>
        <v>16</v>
      </c>
      <c r="C25" s="67" t="s">
        <v>312</v>
      </c>
      <c r="D25" s="23">
        <v>0</v>
      </c>
      <c r="E25" s="23">
        <v>0</v>
      </c>
      <c r="F25" s="23">
        <v>0</v>
      </c>
      <c r="G25" s="23">
        <v>0</v>
      </c>
      <c r="H25" s="23">
        <v>0</v>
      </c>
      <c r="I25" s="23">
        <v>0</v>
      </c>
      <c r="L25" s="9"/>
    </row>
    <row r="26" spans="2:12" x14ac:dyDescent="0.3">
      <c r="B26" s="1018">
        <f t="shared" si="0"/>
        <v>17</v>
      </c>
      <c r="C26" s="67" t="s">
        <v>313</v>
      </c>
      <c r="D26" s="23">
        <v>13</v>
      </c>
      <c r="E26" s="23">
        <v>13</v>
      </c>
      <c r="F26" s="23">
        <v>0</v>
      </c>
      <c r="G26" s="23">
        <v>0</v>
      </c>
      <c r="H26" s="23">
        <v>0</v>
      </c>
      <c r="I26" s="23">
        <v>0</v>
      </c>
      <c r="L26" s="9"/>
    </row>
    <row r="27" spans="2:12" x14ac:dyDescent="0.3">
      <c r="B27" s="1018">
        <f t="shared" si="0"/>
        <v>18</v>
      </c>
      <c r="C27" s="67" t="s">
        <v>314</v>
      </c>
      <c r="D27" s="23">
        <v>0</v>
      </c>
      <c r="E27" s="23">
        <v>0</v>
      </c>
      <c r="F27" s="23">
        <v>0</v>
      </c>
      <c r="G27" s="23">
        <v>0</v>
      </c>
      <c r="H27" s="23">
        <v>0</v>
      </c>
      <c r="I27" s="23">
        <v>0</v>
      </c>
      <c r="L27" s="9"/>
    </row>
    <row r="28" spans="2:12" x14ac:dyDescent="0.3">
      <c r="B28" s="1019" t="s">
        <v>315</v>
      </c>
      <c r="C28" s="623" t="s">
        <v>316</v>
      </c>
      <c r="D28" s="624">
        <v>37775</v>
      </c>
      <c r="E28" s="624">
        <v>29196</v>
      </c>
      <c r="F28" s="624">
        <v>2197</v>
      </c>
      <c r="G28" s="624">
        <v>3108</v>
      </c>
      <c r="H28" s="624">
        <v>803</v>
      </c>
      <c r="I28" s="624">
        <v>3274</v>
      </c>
      <c r="L28" s="9"/>
    </row>
    <row r="29" spans="2:12" ht="33" x14ac:dyDescent="0.3">
      <c r="B29" s="1020"/>
      <c r="C29" s="69" t="s">
        <v>317</v>
      </c>
      <c r="D29" s="622"/>
      <c r="E29" s="69"/>
      <c r="F29" s="69"/>
      <c r="G29" s="69"/>
      <c r="H29" s="69"/>
      <c r="I29" s="69"/>
    </row>
    <row r="30" spans="2:12" x14ac:dyDescent="0.3">
      <c r="B30" s="1021" t="s">
        <v>318</v>
      </c>
      <c r="C30" s="70" t="s">
        <v>319</v>
      </c>
      <c r="D30" s="72">
        <v>7608</v>
      </c>
      <c r="E30" s="72">
        <v>0</v>
      </c>
      <c r="F30" s="72">
        <v>2172</v>
      </c>
      <c r="G30" s="72">
        <v>0</v>
      </c>
      <c r="H30" s="72">
        <v>69</v>
      </c>
      <c r="I30" s="72">
        <v>5436</v>
      </c>
    </row>
    <row r="31" spans="2:12" x14ac:dyDescent="0.3">
      <c r="B31" s="1021">
        <f>B30+1</f>
        <v>2</v>
      </c>
      <c r="C31" s="67" t="s">
        <v>320</v>
      </c>
      <c r="D31" s="72">
        <v>22804</v>
      </c>
      <c r="E31" s="72">
        <v>0</v>
      </c>
      <c r="F31" s="72">
        <v>0</v>
      </c>
      <c r="G31" s="72">
        <v>0</v>
      </c>
      <c r="H31" s="72">
        <v>469</v>
      </c>
      <c r="I31" s="72">
        <v>22804</v>
      </c>
    </row>
    <row r="32" spans="2:12" x14ac:dyDescent="0.3">
      <c r="B32" s="1021">
        <f>B31+1</f>
        <v>3</v>
      </c>
      <c r="C32" s="67" t="s">
        <v>321</v>
      </c>
      <c r="D32" s="72">
        <v>2583</v>
      </c>
      <c r="E32" s="72">
        <v>0</v>
      </c>
      <c r="F32" s="72">
        <v>0</v>
      </c>
      <c r="G32" s="72">
        <v>0</v>
      </c>
      <c r="H32" s="72">
        <v>0</v>
      </c>
      <c r="I32" s="72">
        <v>2583</v>
      </c>
    </row>
    <row r="33" spans="2:9" x14ac:dyDescent="0.3">
      <c r="B33" s="1021" t="s">
        <v>322</v>
      </c>
      <c r="C33" s="67" t="s">
        <v>302</v>
      </c>
      <c r="D33" s="72">
        <v>0</v>
      </c>
      <c r="E33" s="72">
        <v>0</v>
      </c>
      <c r="F33" s="72">
        <v>0</v>
      </c>
      <c r="G33" s="72">
        <v>0</v>
      </c>
      <c r="H33" s="72">
        <v>0</v>
      </c>
      <c r="I33" s="72">
        <v>0</v>
      </c>
    </row>
    <row r="34" spans="2:9" x14ac:dyDescent="0.3">
      <c r="B34" s="1021" t="s">
        <v>323</v>
      </c>
      <c r="C34" s="67" t="s">
        <v>324</v>
      </c>
      <c r="D34" s="72">
        <v>23</v>
      </c>
      <c r="E34" s="72">
        <v>0</v>
      </c>
      <c r="F34" s="72">
        <v>0</v>
      </c>
      <c r="G34" s="72">
        <v>0</v>
      </c>
      <c r="H34" s="72">
        <v>0</v>
      </c>
      <c r="I34" s="72">
        <v>23</v>
      </c>
    </row>
    <row r="35" spans="2:9" x14ac:dyDescent="0.3">
      <c r="B35" s="1021">
        <f>B34+1</f>
        <v>5</v>
      </c>
      <c r="C35" s="67" t="s">
        <v>325</v>
      </c>
      <c r="D35" s="72">
        <v>1960</v>
      </c>
      <c r="E35" s="72">
        <v>0</v>
      </c>
      <c r="F35" s="72">
        <v>0</v>
      </c>
      <c r="G35" s="72">
        <v>0</v>
      </c>
      <c r="H35" s="72">
        <v>0</v>
      </c>
      <c r="I35" s="72">
        <v>1960</v>
      </c>
    </row>
    <row r="36" spans="2:9" x14ac:dyDescent="0.3">
      <c r="B36" s="1021">
        <f>B35+1</f>
        <v>6</v>
      </c>
      <c r="C36" s="67" t="s">
        <v>311</v>
      </c>
      <c r="D36" s="72">
        <v>98</v>
      </c>
      <c r="E36" s="72">
        <v>0</v>
      </c>
      <c r="F36" s="72">
        <v>0</v>
      </c>
      <c r="G36" s="72">
        <v>0</v>
      </c>
      <c r="H36" s="72">
        <v>0</v>
      </c>
      <c r="I36" s="72">
        <v>98</v>
      </c>
    </row>
    <row r="37" spans="2:9" x14ac:dyDescent="0.3">
      <c r="B37" s="1021" t="s">
        <v>301</v>
      </c>
      <c r="C37" s="67" t="s">
        <v>326</v>
      </c>
      <c r="D37" s="72">
        <v>0</v>
      </c>
      <c r="E37" s="72">
        <v>0</v>
      </c>
      <c r="F37" s="72">
        <v>0</v>
      </c>
      <c r="G37" s="72">
        <v>0</v>
      </c>
      <c r="H37" s="72">
        <v>0</v>
      </c>
      <c r="I37" s="72">
        <v>0</v>
      </c>
    </row>
    <row r="38" spans="2:9" x14ac:dyDescent="0.3">
      <c r="B38" s="1021" t="s">
        <v>327</v>
      </c>
      <c r="C38" s="67" t="s">
        <v>328</v>
      </c>
      <c r="D38" s="72">
        <v>197</v>
      </c>
      <c r="E38" s="72">
        <v>0</v>
      </c>
      <c r="F38" s="72">
        <v>0</v>
      </c>
      <c r="G38" s="72">
        <v>0</v>
      </c>
      <c r="H38" s="72">
        <v>0</v>
      </c>
      <c r="I38" s="72">
        <v>197</v>
      </c>
    </row>
    <row r="39" spans="2:9" x14ac:dyDescent="0.3">
      <c r="B39" s="1021" t="s">
        <v>329</v>
      </c>
      <c r="C39" s="67" t="s">
        <v>330</v>
      </c>
      <c r="D39" s="72">
        <v>0</v>
      </c>
      <c r="E39" s="72">
        <v>0</v>
      </c>
      <c r="F39" s="72">
        <v>0</v>
      </c>
      <c r="G39" s="72">
        <v>0</v>
      </c>
      <c r="H39" s="72">
        <v>0</v>
      </c>
      <c r="I39" s="72">
        <v>0</v>
      </c>
    </row>
    <row r="40" spans="2:9" x14ac:dyDescent="0.3">
      <c r="B40" s="1021" t="s">
        <v>331</v>
      </c>
      <c r="C40" s="67" t="s">
        <v>332</v>
      </c>
      <c r="D40" s="72">
        <v>661</v>
      </c>
      <c r="E40" s="72">
        <v>0</v>
      </c>
      <c r="F40" s="72">
        <v>0</v>
      </c>
      <c r="G40" s="72">
        <v>0</v>
      </c>
      <c r="H40" s="72">
        <v>0</v>
      </c>
      <c r="I40" s="72">
        <v>661</v>
      </c>
    </row>
    <row r="41" spans="2:9" x14ac:dyDescent="0.3">
      <c r="B41" s="1021" t="s">
        <v>333</v>
      </c>
      <c r="C41" s="67" t="s">
        <v>334</v>
      </c>
      <c r="D41" s="72">
        <v>0</v>
      </c>
      <c r="E41" s="72">
        <v>0</v>
      </c>
      <c r="F41" s="72">
        <v>0</v>
      </c>
      <c r="G41" s="72">
        <v>0</v>
      </c>
      <c r="H41" s="72">
        <v>0</v>
      </c>
      <c r="I41" s="72">
        <v>0</v>
      </c>
    </row>
    <row r="42" spans="2:9" x14ac:dyDescent="0.3">
      <c r="B42" s="1021" t="s">
        <v>335</v>
      </c>
      <c r="C42" s="67" t="s">
        <v>336</v>
      </c>
      <c r="D42" s="72">
        <v>0</v>
      </c>
      <c r="E42" s="72">
        <v>0</v>
      </c>
      <c r="F42" s="72">
        <v>0</v>
      </c>
      <c r="G42" s="72">
        <v>0</v>
      </c>
      <c r="H42" s="72">
        <v>0</v>
      </c>
      <c r="I42" s="72">
        <v>0</v>
      </c>
    </row>
    <row r="43" spans="2:9" ht="33" x14ac:dyDescent="0.3">
      <c r="B43" s="1021" t="s">
        <v>337</v>
      </c>
      <c r="C43" s="67" t="s">
        <v>338</v>
      </c>
      <c r="D43" s="72">
        <v>0</v>
      </c>
      <c r="E43" s="72">
        <v>0</v>
      </c>
      <c r="F43" s="72">
        <v>0</v>
      </c>
      <c r="G43" s="72">
        <v>0</v>
      </c>
      <c r="H43" s="72">
        <v>0</v>
      </c>
      <c r="I43" s="72">
        <v>0</v>
      </c>
    </row>
    <row r="44" spans="2:9" x14ac:dyDescent="0.3">
      <c r="B44" s="1021" t="s">
        <v>339</v>
      </c>
      <c r="C44" s="67" t="s">
        <v>340</v>
      </c>
      <c r="D44" s="72">
        <v>1840</v>
      </c>
      <c r="E44" s="72">
        <v>0</v>
      </c>
      <c r="F44" s="72">
        <v>0</v>
      </c>
      <c r="G44" s="72">
        <v>0</v>
      </c>
      <c r="H44" s="72">
        <v>0</v>
      </c>
      <c r="I44" s="72">
        <v>1840</v>
      </c>
    </row>
    <row r="45" spans="2:9" x14ac:dyDescent="0.3">
      <c r="B45" s="1022" t="s">
        <v>315</v>
      </c>
      <c r="C45" s="73" t="s">
        <v>341</v>
      </c>
      <c r="D45" s="74">
        <v>37775</v>
      </c>
      <c r="E45" s="74">
        <v>0</v>
      </c>
      <c r="F45" s="74">
        <v>2172</v>
      </c>
      <c r="G45" s="74">
        <v>0</v>
      </c>
      <c r="H45" s="74">
        <v>538</v>
      </c>
      <c r="I45" s="74">
        <v>35603</v>
      </c>
    </row>
    <row r="46" spans="2:9" x14ac:dyDescent="0.3">
      <c r="C46" s="1240"/>
      <c r="D46" s="1240"/>
    </row>
    <row r="47" spans="2:9" x14ac:dyDescent="0.3">
      <c r="C47" s="1240"/>
      <c r="D47" s="1240"/>
    </row>
    <row r="48" spans="2:9" x14ac:dyDescent="0.3">
      <c r="C48" s="1238"/>
      <c r="D48" s="1238"/>
      <c r="E48" s="62"/>
    </row>
    <row r="49" spans="3:5" x14ac:dyDescent="0.3">
      <c r="C49" s="1240"/>
      <c r="D49" s="1240"/>
      <c r="E49" s="62"/>
    </row>
    <row r="50" spans="3:5" x14ac:dyDescent="0.3">
      <c r="C50" s="1237"/>
      <c r="D50" s="1237"/>
    </row>
    <row r="51" spans="3:5" x14ac:dyDescent="0.3">
      <c r="C51" s="1237"/>
      <c r="D51" s="1237"/>
    </row>
    <row r="52" spans="3:5" x14ac:dyDescent="0.3">
      <c r="C52" s="1238"/>
      <c r="D52" s="1238"/>
    </row>
    <row r="53" spans="3:5" x14ac:dyDescent="0.3">
      <c r="C53" s="1238"/>
      <c r="D53" s="1238"/>
    </row>
    <row r="54" spans="3:5" x14ac:dyDescent="0.3">
      <c r="C54" s="1238"/>
      <c r="D54" s="1238"/>
    </row>
    <row r="55" spans="3:5" x14ac:dyDescent="0.3">
      <c r="C55" s="1238"/>
      <c r="D55" s="1238"/>
    </row>
    <row r="56" spans="3:5" x14ac:dyDescent="0.3">
      <c r="C56" s="1238"/>
      <c r="D56" s="1238"/>
    </row>
    <row r="57" spans="3:5" x14ac:dyDescent="0.3">
      <c r="C57" s="1238"/>
      <c r="D57" s="1238"/>
    </row>
    <row r="58" spans="3:5" x14ac:dyDescent="0.3">
      <c r="C58" s="1238"/>
      <c r="D58" s="1238"/>
    </row>
    <row r="59" spans="3:5" x14ac:dyDescent="0.3">
      <c r="C59" s="1238"/>
      <c r="D59" s="1238"/>
    </row>
    <row r="60" spans="3:5" x14ac:dyDescent="0.3">
      <c r="C60" s="1238"/>
      <c r="D60" s="1238"/>
    </row>
    <row r="61" spans="3:5" x14ac:dyDescent="0.3">
      <c r="C61" s="1240"/>
      <c r="D61" s="1240"/>
    </row>
    <row r="62" spans="3:5" x14ac:dyDescent="0.3">
      <c r="C62" s="1238"/>
      <c r="D62" s="1238"/>
    </row>
    <row r="63" spans="3:5" x14ac:dyDescent="0.3">
      <c r="C63" s="1238"/>
      <c r="D63" s="1238"/>
    </row>
    <row r="64" spans="3:5" x14ac:dyDescent="0.3">
      <c r="C64" s="1238"/>
      <c r="D64" s="1238"/>
    </row>
    <row r="65" spans="3:4" x14ac:dyDescent="0.3">
      <c r="C65" s="1238"/>
      <c r="D65" s="1238"/>
    </row>
    <row r="66" spans="3:4" x14ac:dyDescent="0.3">
      <c r="C66" s="1238"/>
      <c r="D66" s="1238"/>
    </row>
  </sheetData>
  <mergeCells count="24">
    <mergeCell ref="B2:H2"/>
    <mergeCell ref="C66:D66"/>
    <mergeCell ref="C55:D55"/>
    <mergeCell ref="C56:D56"/>
    <mergeCell ref="C57:D57"/>
    <mergeCell ref="C58:D58"/>
    <mergeCell ref="C59:D59"/>
    <mergeCell ref="C60:D60"/>
    <mergeCell ref="C61:D61"/>
    <mergeCell ref="C62:D62"/>
    <mergeCell ref="C63:D63"/>
    <mergeCell ref="C64:D64"/>
    <mergeCell ref="C65:D65"/>
    <mergeCell ref="C54:D54"/>
    <mergeCell ref="D6:D7"/>
    <mergeCell ref="C50:D50"/>
    <mergeCell ref="C51:D51"/>
    <mergeCell ref="C52:D52"/>
    <mergeCell ref="C53:D53"/>
    <mergeCell ref="E6:I6"/>
    <mergeCell ref="C46:D46"/>
    <mergeCell ref="C47:D47"/>
    <mergeCell ref="C48:D48"/>
    <mergeCell ref="C49:D49"/>
  </mergeCells>
  <hyperlinks>
    <hyperlink ref="I2" location="_INDEX" display="Index" xr:uid="{A9D8A0CF-65D4-4B58-BD4E-CEB0B7C38F66}"/>
  </hyperlinks>
  <pageMargins left="1.3333333333333334E-2" right="0.70866141732283472" top="0.61624999999999996" bottom="0.74803149606299213" header="0.31496062992125984" footer="0.31496062992125984"/>
  <pageSetup paperSize="9" scale="53" orientation="landscape" horizontalDpi="1200" verticalDpi="1200" r:id="rId1"/>
  <headerFoot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0717-AF81-451D-852C-A12AD6BAE381}">
  <sheetPr>
    <tabColor theme="5"/>
    <pageSetUpPr fitToPage="1"/>
  </sheetPr>
  <dimension ref="B2:S27"/>
  <sheetViews>
    <sheetView showGridLines="0" zoomScale="70" zoomScaleNormal="70" workbookViewId="0">
      <selection activeCell="C31" sqref="C31"/>
    </sheetView>
  </sheetViews>
  <sheetFormatPr baseColWidth="10" defaultColWidth="9" defaultRowHeight="16.5" x14ac:dyDescent="0.3"/>
  <cols>
    <col min="1" max="1" width="5" style="4" customWidth="1"/>
    <col min="2" max="2" width="9" style="4"/>
    <col min="3" max="3" width="40.625" style="4" customWidth="1"/>
    <col min="4" max="19" width="15.625" style="4" customWidth="1"/>
    <col min="20" max="16384" width="9" style="4"/>
  </cols>
  <sheetData>
    <row r="2" spans="2:19" x14ac:dyDescent="0.3">
      <c r="B2" s="59" t="s">
        <v>1769</v>
      </c>
      <c r="L2" s="452"/>
      <c r="S2" s="1028" t="s">
        <v>180</v>
      </c>
    </row>
    <row r="3" spans="2:19" x14ac:dyDescent="0.3">
      <c r="B3" s="4" t="str">
        <f>Stichtag &amp; Einheit_Mio</f>
        <v>31.12.2024 - in Mio. €</v>
      </c>
    </row>
    <row r="5" spans="2:19" x14ac:dyDescent="0.3">
      <c r="B5" s="128"/>
      <c r="C5" s="128"/>
      <c r="D5" s="16" t="s">
        <v>183</v>
      </c>
      <c r="E5" s="16" t="s">
        <v>184</v>
      </c>
      <c r="F5" s="16" t="s">
        <v>185</v>
      </c>
      <c r="G5" s="16" t="s">
        <v>221</v>
      </c>
      <c r="H5" s="16" t="s">
        <v>222</v>
      </c>
      <c r="I5" s="16" t="s">
        <v>284</v>
      </c>
      <c r="J5" s="16" t="s">
        <v>285</v>
      </c>
      <c r="K5" s="16" t="s">
        <v>1043</v>
      </c>
      <c r="L5" s="16" t="s">
        <v>1044</v>
      </c>
      <c r="M5" s="16" t="s">
        <v>1045</v>
      </c>
      <c r="N5" s="16" t="s">
        <v>1046</v>
      </c>
      <c r="O5" s="16" t="s">
        <v>1047</v>
      </c>
      <c r="P5" s="16" t="s">
        <v>1048</v>
      </c>
      <c r="Q5" s="16" t="s">
        <v>1049</v>
      </c>
      <c r="R5" s="16" t="s">
        <v>1050</v>
      </c>
      <c r="S5" s="16" t="s">
        <v>1224</v>
      </c>
    </row>
    <row r="6" spans="2:19" ht="17.25" customHeight="1" x14ac:dyDescent="0.3">
      <c r="B6" s="128"/>
      <c r="C6" s="128"/>
      <c r="D6" s="1380" t="s">
        <v>1770</v>
      </c>
      <c r="E6" s="1381"/>
      <c r="F6" s="1381"/>
      <c r="G6" s="1381"/>
      <c r="H6" s="1381"/>
      <c r="I6" s="1381"/>
      <c r="J6" s="1381"/>
      <c r="K6" s="1381"/>
      <c r="L6" s="1381"/>
      <c r="M6" s="1381"/>
      <c r="N6" s="1381"/>
      <c r="O6" s="1381"/>
      <c r="P6" s="1381"/>
      <c r="Q6" s="1381"/>
      <c r="R6" s="1381"/>
      <c r="S6" s="1381"/>
    </row>
    <row r="7" spans="2:19" ht="38.25" customHeight="1" x14ac:dyDescent="0.3">
      <c r="B7" s="128"/>
      <c r="C7" s="1378" t="s">
        <v>1771</v>
      </c>
      <c r="D7" s="1281" t="s">
        <v>1772</v>
      </c>
      <c r="E7" s="1281"/>
      <c r="F7" s="1281"/>
      <c r="G7" s="1281"/>
      <c r="H7" s="1281"/>
      <c r="I7" s="1281"/>
      <c r="J7" s="1281"/>
      <c r="K7" s="1280" t="s">
        <v>1773</v>
      </c>
      <c r="L7" s="1280"/>
      <c r="M7" s="1280"/>
      <c r="N7" s="1280"/>
      <c r="O7" s="1280"/>
      <c r="P7" s="1280"/>
      <c r="Q7" s="1280"/>
      <c r="R7" s="1281" t="s">
        <v>1774</v>
      </c>
      <c r="S7" s="1281"/>
    </row>
    <row r="8" spans="2:19" ht="93.6" customHeight="1" x14ac:dyDescent="0.3">
      <c r="B8" s="282"/>
      <c r="C8" s="1379"/>
      <c r="D8" s="855"/>
      <c r="E8" s="283" t="s">
        <v>1775</v>
      </c>
      <c r="F8" s="15" t="s">
        <v>1776</v>
      </c>
      <c r="G8" s="15" t="s">
        <v>1777</v>
      </c>
      <c r="H8" s="648" t="s">
        <v>1778</v>
      </c>
      <c r="I8" s="648" t="s">
        <v>1779</v>
      </c>
      <c r="J8" s="856" t="s">
        <v>1780</v>
      </c>
      <c r="K8" s="857" t="s">
        <v>368</v>
      </c>
      <c r="L8" s="89" t="s">
        <v>370</v>
      </c>
      <c r="M8" s="89" t="s">
        <v>372</v>
      </c>
      <c r="N8" s="89" t="s">
        <v>375</v>
      </c>
      <c r="O8" s="89" t="s">
        <v>380</v>
      </c>
      <c r="P8" s="89" t="s">
        <v>384</v>
      </c>
      <c r="Q8" s="856" t="s">
        <v>386</v>
      </c>
      <c r="R8" s="858"/>
      <c r="S8" s="859" t="s">
        <v>1781</v>
      </c>
    </row>
    <row r="9" spans="2:19" x14ac:dyDescent="0.3">
      <c r="B9" s="285" t="s">
        <v>725</v>
      </c>
      <c r="C9" s="1126" t="s">
        <v>1782</v>
      </c>
      <c r="D9" s="1127">
        <v>11586.8</v>
      </c>
      <c r="E9" s="1128">
        <v>196.1</v>
      </c>
      <c r="F9" s="1128">
        <v>273.39999999999998</v>
      </c>
      <c r="G9" s="1128">
        <v>132.5</v>
      </c>
      <c r="H9" s="1128">
        <v>34.1</v>
      </c>
      <c r="I9" s="1128">
        <v>12.3</v>
      </c>
      <c r="J9" s="1130">
        <v>17.3</v>
      </c>
      <c r="K9" s="1127">
        <v>77.8</v>
      </c>
      <c r="L9" s="1128">
        <v>47.6</v>
      </c>
      <c r="M9" s="1128">
        <v>42.9</v>
      </c>
      <c r="N9" s="1128">
        <v>69.599999999999994</v>
      </c>
      <c r="O9" s="1128">
        <v>69</v>
      </c>
      <c r="P9" s="1128">
        <v>79</v>
      </c>
      <c r="Q9" s="1130">
        <v>159.4</v>
      </c>
      <c r="R9" s="1127">
        <v>11041.4</v>
      </c>
      <c r="S9" s="1136">
        <v>1.089</v>
      </c>
    </row>
    <row r="10" spans="2:19" ht="33" x14ac:dyDescent="0.3">
      <c r="B10" s="864" t="s">
        <v>818</v>
      </c>
      <c r="C10" s="865" t="s">
        <v>1783</v>
      </c>
      <c r="D10" s="866">
        <v>2091.4</v>
      </c>
      <c r="E10" s="867">
        <v>16.399999999999999</v>
      </c>
      <c r="F10" s="867">
        <v>4.7</v>
      </c>
      <c r="G10" s="867">
        <v>1.1000000000000001</v>
      </c>
      <c r="H10" s="867">
        <v>0</v>
      </c>
      <c r="I10" s="867">
        <v>0</v>
      </c>
      <c r="J10" s="868">
        <v>0</v>
      </c>
      <c r="K10" s="866">
        <v>0</v>
      </c>
      <c r="L10" s="867">
        <v>14</v>
      </c>
      <c r="M10" s="867">
        <v>1.4</v>
      </c>
      <c r="N10" s="867">
        <v>1.4</v>
      </c>
      <c r="O10" s="867">
        <v>1.3</v>
      </c>
      <c r="P10" s="867">
        <v>0.1</v>
      </c>
      <c r="Q10" s="868">
        <v>2.5</v>
      </c>
      <c r="R10" s="866">
        <v>2070.8000000000002</v>
      </c>
      <c r="S10" s="1064">
        <v>7.3999999999999996E-2</v>
      </c>
    </row>
    <row r="11" spans="2:19" x14ac:dyDescent="0.3">
      <c r="B11" s="287" t="s">
        <v>1068</v>
      </c>
      <c r="C11" s="865" t="s">
        <v>1784</v>
      </c>
      <c r="D11" s="862">
        <v>9495</v>
      </c>
      <c r="E11" s="23">
        <v>179.7</v>
      </c>
      <c r="F11" s="23">
        <v>268.7</v>
      </c>
      <c r="G11" s="23">
        <v>131.30000000000001</v>
      </c>
      <c r="H11" s="23">
        <v>34.1</v>
      </c>
      <c r="I11" s="23">
        <v>12.3</v>
      </c>
      <c r="J11" s="710">
        <v>17.3</v>
      </c>
      <c r="K11" s="862">
        <v>77.8</v>
      </c>
      <c r="L11" s="23">
        <v>33.6</v>
      </c>
      <c r="M11" s="23">
        <v>41.5</v>
      </c>
      <c r="N11" s="23">
        <v>68.2</v>
      </c>
      <c r="O11" s="23">
        <v>67.7</v>
      </c>
      <c r="P11" s="23">
        <v>78.900000000000006</v>
      </c>
      <c r="Q11" s="710">
        <v>156.9</v>
      </c>
      <c r="R11" s="862">
        <v>8970.2999999999993</v>
      </c>
      <c r="S11" s="1065">
        <v>1.3240000000000001</v>
      </c>
    </row>
    <row r="12" spans="2:19" ht="33" x14ac:dyDescent="0.3">
      <c r="B12" s="288" t="s">
        <v>1070</v>
      </c>
      <c r="C12" s="872" t="s">
        <v>1785</v>
      </c>
      <c r="D12" s="862">
        <v>0</v>
      </c>
      <c r="E12" s="23">
        <v>0</v>
      </c>
      <c r="F12" s="23">
        <v>0</v>
      </c>
      <c r="G12" s="23">
        <v>0</v>
      </c>
      <c r="H12" s="23">
        <v>0</v>
      </c>
      <c r="I12" s="23">
        <v>0</v>
      </c>
      <c r="J12" s="710">
        <v>0</v>
      </c>
      <c r="K12" s="862">
        <v>0</v>
      </c>
      <c r="L12" s="23">
        <v>0</v>
      </c>
      <c r="M12" s="23">
        <v>0</v>
      </c>
      <c r="N12" s="23">
        <v>0</v>
      </c>
      <c r="O12" s="23">
        <v>0</v>
      </c>
      <c r="P12" s="23">
        <v>0</v>
      </c>
      <c r="Q12" s="710">
        <v>0</v>
      </c>
      <c r="R12" s="862">
        <v>0</v>
      </c>
      <c r="S12" s="1065">
        <v>0</v>
      </c>
    </row>
    <row r="13" spans="2:19" ht="33" x14ac:dyDescent="0.3">
      <c r="B13" s="288" t="s">
        <v>1072</v>
      </c>
      <c r="C13" s="872" t="s">
        <v>1786</v>
      </c>
      <c r="D13" s="862">
        <v>120.3</v>
      </c>
      <c r="E13" s="23">
        <v>27.5</v>
      </c>
      <c r="F13" s="23">
        <v>53.9</v>
      </c>
      <c r="G13" s="23">
        <v>29.1</v>
      </c>
      <c r="H13" s="23">
        <v>8.1</v>
      </c>
      <c r="I13" s="23">
        <v>1.2</v>
      </c>
      <c r="J13" s="710">
        <v>0.5</v>
      </c>
      <c r="K13" s="963"/>
      <c r="L13" s="963"/>
      <c r="M13" s="963"/>
      <c r="N13" s="963"/>
      <c r="O13" s="963"/>
      <c r="P13" s="963"/>
      <c r="Q13" s="963"/>
      <c r="R13" s="862">
        <v>120.3</v>
      </c>
      <c r="S13" s="1065">
        <v>100</v>
      </c>
    </row>
    <row r="14" spans="2:19" x14ac:dyDescent="0.3">
      <c r="B14" s="288" t="s">
        <v>1074</v>
      </c>
      <c r="C14" s="1133" t="s">
        <v>1787</v>
      </c>
      <c r="D14" s="1131">
        <v>64.099999999999994</v>
      </c>
      <c r="E14" s="1129">
        <v>0</v>
      </c>
      <c r="F14" s="1129">
        <v>1</v>
      </c>
      <c r="G14" s="1129">
        <v>0.3</v>
      </c>
      <c r="H14" s="1129">
        <v>0</v>
      </c>
      <c r="I14" s="1129">
        <v>0</v>
      </c>
      <c r="J14" s="1134">
        <v>0</v>
      </c>
      <c r="K14" s="1131">
        <v>0</v>
      </c>
      <c r="L14" s="1129">
        <v>0</v>
      </c>
      <c r="M14" s="1129">
        <v>0</v>
      </c>
      <c r="N14" s="1129">
        <v>0</v>
      </c>
      <c r="O14" s="1129">
        <v>0.7</v>
      </c>
      <c r="P14" s="1129">
        <v>0</v>
      </c>
      <c r="Q14" s="1134">
        <v>0.3</v>
      </c>
      <c r="R14" s="1131">
        <v>63.1</v>
      </c>
      <c r="S14" s="1137">
        <v>0.41</v>
      </c>
    </row>
    <row r="15" spans="2:19" ht="33" x14ac:dyDescent="0.3">
      <c r="B15" s="288" t="s">
        <v>1076</v>
      </c>
      <c r="C15" s="872" t="s">
        <v>1783</v>
      </c>
      <c r="D15" s="862">
        <v>35.9</v>
      </c>
      <c r="E15" s="23">
        <v>0</v>
      </c>
      <c r="F15" s="23">
        <v>0</v>
      </c>
      <c r="G15" s="23">
        <v>0</v>
      </c>
      <c r="H15" s="23">
        <v>0</v>
      </c>
      <c r="I15" s="23">
        <v>0</v>
      </c>
      <c r="J15" s="710">
        <v>0</v>
      </c>
      <c r="K15" s="862">
        <v>0</v>
      </c>
      <c r="L15" s="23">
        <v>0</v>
      </c>
      <c r="M15" s="23">
        <v>0</v>
      </c>
      <c r="N15" s="23">
        <v>0</v>
      </c>
      <c r="O15" s="23">
        <v>0</v>
      </c>
      <c r="P15" s="23">
        <v>0</v>
      </c>
      <c r="Q15" s="710">
        <v>0</v>
      </c>
      <c r="R15" s="862">
        <v>35.9</v>
      </c>
      <c r="S15" s="1065">
        <v>0</v>
      </c>
    </row>
    <row r="16" spans="2:19" x14ac:dyDescent="0.3">
      <c r="B16" s="288" t="s">
        <v>1078</v>
      </c>
      <c r="C16" s="872" t="s">
        <v>1784</v>
      </c>
      <c r="D16" s="862">
        <v>28.2</v>
      </c>
      <c r="E16" s="23">
        <v>0</v>
      </c>
      <c r="F16" s="23">
        <v>1</v>
      </c>
      <c r="G16" s="23">
        <v>0.3</v>
      </c>
      <c r="H16" s="23">
        <v>0</v>
      </c>
      <c r="I16" s="23">
        <v>0</v>
      </c>
      <c r="J16" s="710">
        <v>0</v>
      </c>
      <c r="K16" s="862">
        <v>0</v>
      </c>
      <c r="L16" s="23">
        <v>0</v>
      </c>
      <c r="M16" s="23">
        <v>0</v>
      </c>
      <c r="N16" s="23">
        <v>0</v>
      </c>
      <c r="O16" s="23">
        <v>0.7</v>
      </c>
      <c r="P16" s="23">
        <v>0</v>
      </c>
      <c r="Q16" s="710">
        <v>0.3</v>
      </c>
      <c r="R16" s="862">
        <v>27.2</v>
      </c>
      <c r="S16" s="1065">
        <v>0.95</v>
      </c>
    </row>
    <row r="17" spans="2:19" ht="33" x14ac:dyDescent="0.3">
      <c r="B17" s="288" t="s">
        <v>1080</v>
      </c>
      <c r="C17" s="872" t="s">
        <v>1785</v>
      </c>
      <c r="D17" s="862">
        <v>0</v>
      </c>
      <c r="E17" s="23">
        <v>0</v>
      </c>
      <c r="F17" s="23">
        <v>0</v>
      </c>
      <c r="G17" s="23">
        <v>0</v>
      </c>
      <c r="H17" s="23">
        <v>0</v>
      </c>
      <c r="I17" s="23">
        <v>0</v>
      </c>
      <c r="J17" s="710">
        <v>0</v>
      </c>
      <c r="K17" s="862">
        <v>0</v>
      </c>
      <c r="L17" s="23">
        <v>0</v>
      </c>
      <c r="M17" s="23">
        <v>0</v>
      </c>
      <c r="N17" s="23">
        <v>0</v>
      </c>
      <c r="O17" s="23">
        <v>0</v>
      </c>
      <c r="P17" s="23">
        <v>0</v>
      </c>
      <c r="Q17" s="710">
        <v>0</v>
      </c>
      <c r="R17" s="862">
        <v>0</v>
      </c>
      <c r="S17" s="1065">
        <v>0</v>
      </c>
    </row>
    <row r="18" spans="2:19" ht="33" x14ac:dyDescent="0.3">
      <c r="B18" s="883" t="s">
        <v>1082</v>
      </c>
      <c r="C18" s="884" t="s">
        <v>1786</v>
      </c>
      <c r="D18" s="885">
        <v>0.3</v>
      </c>
      <c r="E18" s="44">
        <v>0</v>
      </c>
      <c r="F18" s="44">
        <v>0.3</v>
      </c>
      <c r="G18" s="44">
        <v>0</v>
      </c>
      <c r="H18" s="44">
        <v>0</v>
      </c>
      <c r="I18" s="44">
        <v>0</v>
      </c>
      <c r="J18" s="886">
        <v>0</v>
      </c>
      <c r="K18" s="963"/>
      <c r="L18" s="963"/>
      <c r="M18" s="963"/>
      <c r="N18" s="963"/>
      <c r="O18" s="963"/>
      <c r="P18" s="963"/>
      <c r="Q18" s="963"/>
      <c r="R18" s="885">
        <v>0.3</v>
      </c>
      <c r="S18" s="1066">
        <v>100</v>
      </c>
    </row>
    <row r="19" spans="2:19" x14ac:dyDescent="0.3">
      <c r="D19" s="313"/>
      <c r="E19" s="313"/>
      <c r="F19" s="313"/>
      <c r="G19" s="313"/>
      <c r="H19" s="313"/>
      <c r="I19" s="313"/>
      <c r="J19" s="313"/>
      <c r="K19" s="313"/>
      <c r="L19" s="313"/>
      <c r="M19" s="313"/>
      <c r="N19" s="313"/>
      <c r="O19" s="313"/>
      <c r="P19" s="313"/>
      <c r="Q19" s="313"/>
      <c r="R19" s="313"/>
      <c r="S19" s="313"/>
    </row>
    <row r="20" spans="2:19" x14ac:dyDescent="0.3">
      <c r="D20" s="313"/>
      <c r="E20" s="313"/>
      <c r="F20" s="313"/>
      <c r="G20" s="313"/>
      <c r="H20" s="313"/>
      <c r="I20" s="313"/>
      <c r="J20" s="313"/>
      <c r="K20" s="313"/>
      <c r="L20" s="313"/>
      <c r="M20" s="313"/>
      <c r="N20" s="313"/>
      <c r="O20" s="313"/>
      <c r="P20" s="313"/>
      <c r="Q20" s="313"/>
      <c r="R20" s="313"/>
      <c r="S20" s="313"/>
    </row>
    <row r="21" spans="2:19" x14ac:dyDescent="0.3">
      <c r="D21" s="313"/>
      <c r="E21" s="313"/>
      <c r="F21" s="313"/>
      <c r="G21" s="313"/>
      <c r="H21" s="313"/>
      <c r="I21" s="313"/>
      <c r="J21" s="313"/>
      <c r="K21" s="313"/>
      <c r="L21" s="313"/>
      <c r="M21" s="313"/>
      <c r="N21" s="313"/>
      <c r="O21" s="313"/>
      <c r="P21" s="313"/>
      <c r="Q21" s="313"/>
      <c r="R21" s="313"/>
      <c r="S21" s="313"/>
    </row>
    <row r="22" spans="2:19" x14ac:dyDescent="0.3">
      <c r="D22" s="313"/>
      <c r="E22" s="313"/>
      <c r="F22" s="313"/>
      <c r="G22" s="313"/>
      <c r="H22" s="313"/>
      <c r="I22" s="313"/>
      <c r="J22" s="313"/>
      <c r="K22" s="313"/>
      <c r="L22" s="313"/>
      <c r="M22" s="313"/>
      <c r="N22" s="313"/>
      <c r="O22" s="313"/>
      <c r="P22" s="313"/>
      <c r="Q22" s="313"/>
      <c r="R22" s="313"/>
      <c r="S22" s="313"/>
    </row>
    <row r="23" spans="2:19" x14ac:dyDescent="0.3">
      <c r="D23" s="313"/>
      <c r="E23" s="313"/>
      <c r="F23" s="313"/>
      <c r="G23" s="313"/>
      <c r="H23" s="313"/>
      <c r="I23" s="313"/>
      <c r="J23" s="313"/>
      <c r="K23" s="313"/>
      <c r="L23" s="313"/>
      <c r="M23" s="313"/>
      <c r="N23" s="313"/>
      <c r="O23" s="313"/>
      <c r="P23" s="313"/>
      <c r="Q23" s="313"/>
      <c r="R23" s="313"/>
      <c r="S23" s="313"/>
    </row>
    <row r="24" spans="2:19" x14ac:dyDescent="0.3">
      <c r="D24" s="313"/>
      <c r="E24" s="313"/>
      <c r="F24" s="313"/>
      <c r="G24" s="313"/>
      <c r="H24" s="313"/>
      <c r="I24" s="313"/>
      <c r="J24" s="313"/>
      <c r="K24" s="313"/>
      <c r="L24" s="313"/>
      <c r="M24" s="313"/>
      <c r="N24" s="313"/>
      <c r="O24" s="313"/>
      <c r="P24" s="313"/>
      <c r="Q24" s="313"/>
      <c r="R24" s="313"/>
      <c r="S24" s="313"/>
    </row>
    <row r="25" spans="2:19" x14ac:dyDescent="0.3">
      <c r="D25" s="313"/>
      <c r="E25" s="313"/>
      <c r="F25" s="313"/>
      <c r="G25" s="313"/>
      <c r="H25" s="313"/>
      <c r="I25" s="313"/>
      <c r="J25" s="313"/>
      <c r="K25" s="313"/>
      <c r="L25" s="313"/>
      <c r="M25" s="313"/>
      <c r="N25" s="313"/>
      <c r="O25" s="313"/>
      <c r="P25" s="313"/>
      <c r="Q25" s="313"/>
      <c r="R25" s="313"/>
      <c r="S25" s="313"/>
    </row>
    <row r="26" spans="2:19" x14ac:dyDescent="0.3">
      <c r="D26" s="313"/>
      <c r="E26" s="313"/>
      <c r="F26" s="313"/>
      <c r="G26" s="313"/>
      <c r="H26" s="313"/>
      <c r="I26" s="313"/>
      <c r="J26" s="313"/>
      <c r="K26" s="313"/>
      <c r="L26" s="313"/>
      <c r="M26" s="313"/>
      <c r="N26" s="313"/>
      <c r="O26" s="313"/>
      <c r="P26" s="313"/>
      <c r="Q26" s="313"/>
      <c r="R26" s="313"/>
      <c r="S26" s="313"/>
    </row>
    <row r="27" spans="2:19" x14ac:dyDescent="0.3">
      <c r="D27" s="313"/>
      <c r="E27" s="313"/>
      <c r="F27" s="313"/>
      <c r="G27" s="313"/>
      <c r="H27" s="313"/>
      <c r="I27" s="313"/>
      <c r="J27" s="313"/>
      <c r="K27" s="313"/>
      <c r="L27" s="313"/>
      <c r="M27" s="313"/>
      <c r="N27" s="313"/>
      <c r="O27" s="313"/>
      <c r="P27" s="313"/>
      <c r="Q27" s="313"/>
      <c r="R27" s="313"/>
      <c r="S27" s="313"/>
    </row>
  </sheetData>
  <mergeCells count="5">
    <mergeCell ref="D6:S6"/>
    <mergeCell ref="C7:C8"/>
    <mergeCell ref="D7:J7"/>
    <mergeCell ref="K7:Q7"/>
    <mergeCell ref="R7:S7"/>
  </mergeCells>
  <hyperlinks>
    <hyperlink ref="S2" location="_INDEX" display="Index" xr:uid="{14F55B41-63A9-4FB6-BB6E-9D1CED467329}"/>
  </hyperlinks>
  <pageMargins left="0.7" right="0.7" top="0.75" bottom="0.75" header="0.3" footer="0.3"/>
  <pageSetup paperSize="9" scale="75"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5159-5B48-4164-A781-FC89CE547DA7}">
  <sheetPr>
    <tabColor theme="5"/>
    <pageSetUpPr fitToPage="1"/>
  </sheetPr>
  <dimension ref="B2:I17"/>
  <sheetViews>
    <sheetView showGridLines="0" zoomScale="85" zoomScaleNormal="85" workbookViewId="0"/>
  </sheetViews>
  <sheetFormatPr baseColWidth="10" defaultColWidth="9" defaultRowHeight="16.5" x14ac:dyDescent="0.3"/>
  <cols>
    <col min="1" max="1" width="5" style="4" customWidth="1"/>
    <col min="2" max="2" width="9" style="4"/>
    <col min="3" max="4" width="40.625" style="4" customWidth="1"/>
    <col min="5" max="5" width="37.625" style="4" customWidth="1"/>
    <col min="6" max="7" width="15.625" style="4" customWidth="1"/>
    <col min="8" max="8" width="19.375" style="4" customWidth="1"/>
    <col min="9" max="9" width="17.5" style="4" customWidth="1"/>
    <col min="10" max="16384" width="9" style="4"/>
  </cols>
  <sheetData>
    <row r="2" spans="2:9" x14ac:dyDescent="0.3">
      <c r="B2" s="59" t="s">
        <v>1788</v>
      </c>
      <c r="I2" s="1028" t="s">
        <v>180</v>
      </c>
    </row>
    <row r="3" spans="2:9" x14ac:dyDescent="0.3">
      <c r="B3" s="4" t="str">
        <f>Stichtag &amp; Einheit_Mio</f>
        <v>31.12.2024 - in Mio. €</v>
      </c>
    </row>
    <row r="5" spans="2:9" x14ac:dyDescent="0.3">
      <c r="B5" s="128"/>
      <c r="C5" s="16" t="s">
        <v>183</v>
      </c>
      <c r="D5" s="16" t="s">
        <v>184</v>
      </c>
      <c r="E5" s="16" t="s">
        <v>185</v>
      </c>
      <c r="F5" s="16" t="s">
        <v>221</v>
      </c>
      <c r="G5" s="16" t="s">
        <v>222</v>
      </c>
      <c r="H5" s="16" t="s">
        <v>284</v>
      </c>
      <c r="I5" s="16" t="s">
        <v>285</v>
      </c>
    </row>
    <row r="6" spans="2:9" ht="33" x14ac:dyDescent="0.3">
      <c r="B6" s="282"/>
      <c r="C6" s="859" t="s">
        <v>1950</v>
      </c>
      <c r="D6" s="887" t="s">
        <v>1789</v>
      </c>
      <c r="E6" s="887" t="s">
        <v>1951</v>
      </c>
      <c r="F6" s="887" t="s">
        <v>1790</v>
      </c>
      <c r="G6" s="887" t="s">
        <v>1791</v>
      </c>
      <c r="H6" s="887" t="s">
        <v>1792</v>
      </c>
      <c r="I6" s="855" t="s">
        <v>1793</v>
      </c>
    </row>
    <row r="7" spans="2:9" x14ac:dyDescent="0.3">
      <c r="B7" s="285" t="s">
        <v>725</v>
      </c>
      <c r="C7" s="860" t="s">
        <v>1794</v>
      </c>
      <c r="D7" s="889" t="s">
        <v>1795</v>
      </c>
      <c r="E7" s="889">
        <v>806.1</v>
      </c>
      <c r="F7" s="885">
        <v>0</v>
      </c>
      <c r="G7" s="885">
        <v>0</v>
      </c>
      <c r="H7" s="885">
        <v>0</v>
      </c>
      <c r="I7" s="885">
        <v>0</v>
      </c>
    </row>
    <row r="8" spans="2:9" ht="33" x14ac:dyDescent="0.3">
      <c r="B8" s="864" t="s">
        <v>818</v>
      </c>
      <c r="C8" s="890" t="s">
        <v>1796</v>
      </c>
      <c r="D8" s="891" t="s">
        <v>1797</v>
      </c>
      <c r="E8" s="891">
        <v>31.7</v>
      </c>
      <c r="F8" s="885">
        <v>0</v>
      </c>
      <c r="G8" s="885">
        <v>0</v>
      </c>
      <c r="H8" s="885">
        <v>0</v>
      </c>
      <c r="I8" s="885">
        <v>0</v>
      </c>
    </row>
    <row r="9" spans="2:9" x14ac:dyDescent="0.3">
      <c r="B9" s="287" t="s">
        <v>1068</v>
      </c>
      <c r="C9" s="890" t="s">
        <v>1798</v>
      </c>
      <c r="D9" s="892" t="s">
        <v>1799</v>
      </c>
      <c r="E9" s="892">
        <v>131.9</v>
      </c>
      <c r="F9" s="885">
        <v>0</v>
      </c>
      <c r="G9" s="885">
        <v>0</v>
      </c>
      <c r="H9" s="885">
        <v>0</v>
      </c>
      <c r="I9" s="885">
        <v>0</v>
      </c>
    </row>
    <row r="10" spans="2:9" x14ac:dyDescent="0.3">
      <c r="B10" s="288" t="s">
        <v>1070</v>
      </c>
      <c r="C10" s="873" t="s">
        <v>1800</v>
      </c>
      <c r="D10" s="892" t="s">
        <v>1801</v>
      </c>
      <c r="E10" s="892">
        <v>2.8</v>
      </c>
      <c r="F10" s="885">
        <v>0</v>
      </c>
      <c r="G10" s="885">
        <v>0</v>
      </c>
      <c r="H10" s="885">
        <v>0</v>
      </c>
      <c r="I10" s="885">
        <v>0</v>
      </c>
    </row>
    <row r="11" spans="2:9" ht="33" x14ac:dyDescent="0.3">
      <c r="B11" s="288" t="s">
        <v>1072</v>
      </c>
      <c r="C11" s="873" t="s">
        <v>1802</v>
      </c>
      <c r="D11" s="892" t="s">
        <v>1803</v>
      </c>
      <c r="E11" s="892">
        <v>516.29999999999995</v>
      </c>
      <c r="F11" s="885">
        <v>0</v>
      </c>
      <c r="G11" s="885">
        <v>0</v>
      </c>
      <c r="H11" s="885">
        <v>0</v>
      </c>
      <c r="I11" s="885">
        <v>0</v>
      </c>
    </row>
    <row r="12" spans="2:9" x14ac:dyDescent="0.3">
      <c r="B12" s="288" t="s">
        <v>1074</v>
      </c>
      <c r="C12" s="873" t="s">
        <v>1804</v>
      </c>
      <c r="D12" s="892" t="s">
        <v>1805</v>
      </c>
      <c r="E12" s="892">
        <v>20.9</v>
      </c>
      <c r="F12" s="885">
        <v>0</v>
      </c>
      <c r="G12" s="885">
        <v>0</v>
      </c>
      <c r="H12" s="885">
        <v>0</v>
      </c>
      <c r="I12" s="885">
        <v>0</v>
      </c>
    </row>
    <row r="13" spans="2:9" ht="49.5" x14ac:dyDescent="0.3">
      <c r="B13" s="288" t="s">
        <v>1076</v>
      </c>
      <c r="C13" s="873" t="s">
        <v>1806</v>
      </c>
      <c r="D13" s="892" t="s">
        <v>1807</v>
      </c>
      <c r="E13" s="892">
        <v>309.89999999999998</v>
      </c>
      <c r="F13" s="885">
        <v>0</v>
      </c>
      <c r="G13" s="885">
        <v>0</v>
      </c>
      <c r="H13" s="885">
        <v>0</v>
      </c>
      <c r="I13" s="885">
        <v>0</v>
      </c>
    </row>
    <row r="14" spans="2:9" x14ac:dyDescent="0.3">
      <c r="B14" s="883" t="s">
        <v>1078</v>
      </c>
      <c r="C14" s="893" t="s">
        <v>1808</v>
      </c>
      <c r="D14" s="894" t="s">
        <v>1809</v>
      </c>
      <c r="E14" s="894">
        <v>78.099999999999994</v>
      </c>
      <c r="F14" s="885">
        <v>0</v>
      </c>
      <c r="G14" s="885">
        <v>0</v>
      </c>
      <c r="H14" s="885">
        <v>0</v>
      </c>
      <c r="I14" s="885">
        <v>0</v>
      </c>
    </row>
    <row r="15" spans="2:9" x14ac:dyDescent="0.3">
      <c r="D15" s="313"/>
      <c r="E15" s="313"/>
      <c r="F15" s="313"/>
      <c r="G15" s="313"/>
      <c r="H15" s="313"/>
      <c r="I15" s="313"/>
    </row>
    <row r="16" spans="2:9" x14ac:dyDescent="0.3">
      <c r="D16" s="313"/>
      <c r="E16" s="313"/>
      <c r="F16" s="313"/>
      <c r="G16" s="313"/>
      <c r="H16" s="313"/>
      <c r="I16" s="313"/>
    </row>
    <row r="17" spans="4:9" x14ac:dyDescent="0.3">
      <c r="D17" s="313"/>
      <c r="E17" s="313"/>
      <c r="F17" s="313"/>
      <c r="G17" s="313"/>
      <c r="H17" s="313"/>
      <c r="I17" s="313"/>
    </row>
  </sheetData>
  <hyperlinks>
    <hyperlink ref="I2" location="_INDEX" display="Index" xr:uid="{E42DF9A8-2A3E-4FB5-8A8E-5CB6D41217C5}"/>
  </hyperlinks>
  <pageMargins left="0.7" right="0.7" top="0.75" bottom="0.75" header="0.3" footer="0.3"/>
  <pageSetup paperSize="9" scale="7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462F-8DE9-4F43-9B4D-0B231017C424}">
  <sheetPr>
    <tabColor theme="5"/>
    <pageSetUpPr fitToPage="1"/>
  </sheetPr>
  <dimension ref="B2:G14"/>
  <sheetViews>
    <sheetView showGridLines="0" topLeftCell="F1" zoomScaleNormal="100" workbookViewId="0">
      <selection activeCell="G13" sqref="G13"/>
    </sheetView>
  </sheetViews>
  <sheetFormatPr baseColWidth="10" defaultColWidth="9" defaultRowHeight="16.5" x14ac:dyDescent="0.3"/>
  <cols>
    <col min="1" max="1" width="5" style="4" customWidth="1"/>
    <col min="2" max="2" width="9" style="4"/>
    <col min="3" max="7" width="30.625" style="4" customWidth="1"/>
    <col min="8" max="16384" width="9" style="4"/>
  </cols>
  <sheetData>
    <row r="2" spans="2:7" x14ac:dyDescent="0.3">
      <c r="B2" s="59" t="s">
        <v>1810</v>
      </c>
      <c r="G2" s="1028" t="s">
        <v>180</v>
      </c>
    </row>
    <row r="3" spans="2:7" x14ac:dyDescent="0.3">
      <c r="B3" s="4" t="str">
        <f>Stichtag &amp; Einheit_Mio</f>
        <v>31.12.2024 - in Mio. €</v>
      </c>
    </row>
    <row r="5" spans="2:7" x14ac:dyDescent="0.3">
      <c r="B5" s="128"/>
      <c r="C5" s="16" t="s">
        <v>183</v>
      </c>
      <c r="D5" s="16" t="s">
        <v>184</v>
      </c>
      <c r="E5" s="16" t="s">
        <v>185</v>
      </c>
      <c r="F5" s="16" t="s">
        <v>221</v>
      </c>
      <c r="G5" s="16" t="s">
        <v>222</v>
      </c>
    </row>
    <row r="6" spans="2:7" ht="66" x14ac:dyDescent="0.3">
      <c r="B6" s="282"/>
      <c r="C6" s="859" t="s">
        <v>1811</v>
      </c>
      <c r="D6" s="887" t="s">
        <v>1812</v>
      </c>
      <c r="E6" s="888" t="s">
        <v>1813</v>
      </c>
      <c r="F6" s="887" t="s">
        <v>1814</v>
      </c>
      <c r="G6" s="887" t="s">
        <v>1815</v>
      </c>
    </row>
    <row r="7" spans="2:7" x14ac:dyDescent="0.3">
      <c r="B7" s="895" t="s">
        <v>725</v>
      </c>
      <c r="C7" s="896">
        <v>0</v>
      </c>
      <c r="D7" s="896">
        <v>0</v>
      </c>
      <c r="E7" s="896">
        <v>0</v>
      </c>
      <c r="F7" s="896">
        <v>0</v>
      </c>
      <c r="G7" s="896">
        <v>0</v>
      </c>
    </row>
    <row r="8" spans="2:7" x14ac:dyDescent="0.3">
      <c r="D8" s="313"/>
      <c r="E8" s="313"/>
      <c r="F8" s="313"/>
      <c r="G8" s="313"/>
    </row>
    <row r="9" spans="2:7" x14ac:dyDescent="0.3">
      <c r="D9" s="313"/>
      <c r="E9" s="313"/>
      <c r="F9" s="313"/>
      <c r="G9" s="313"/>
    </row>
    <row r="10" spans="2:7" x14ac:dyDescent="0.3">
      <c r="D10" s="313"/>
      <c r="E10" s="313"/>
      <c r="F10" s="313"/>
      <c r="G10" s="313"/>
    </row>
    <row r="11" spans="2:7" x14ac:dyDescent="0.3">
      <c r="D11" s="313"/>
      <c r="E11" s="313"/>
      <c r="F11" s="313"/>
      <c r="G11" s="313"/>
    </row>
    <row r="12" spans="2:7" x14ac:dyDescent="0.3">
      <c r="D12" s="313"/>
      <c r="E12" s="313"/>
      <c r="F12" s="313"/>
      <c r="G12" s="313"/>
    </row>
    <row r="13" spans="2:7" x14ac:dyDescent="0.3">
      <c r="D13" s="313"/>
      <c r="E13" s="313"/>
      <c r="F13" s="313"/>
      <c r="G13" s="313"/>
    </row>
    <row r="14" spans="2:7" x14ac:dyDescent="0.3">
      <c r="D14" s="313"/>
      <c r="E14" s="313"/>
      <c r="F14" s="313"/>
      <c r="G14" s="313"/>
    </row>
  </sheetData>
  <hyperlinks>
    <hyperlink ref="G2" location="_INDEX" display="Index" xr:uid="{205631D9-D9F9-4200-94C4-02A991C266ED}"/>
  </hyperlinks>
  <pageMargins left="0.7" right="0.7" top="0.75" bottom="0.75" header="0.3" footer="0.3"/>
  <pageSetup paperSize="9" scale="7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1DD2-A3ED-4207-97C5-CF617FEF220C}">
  <sheetPr>
    <tabColor theme="5"/>
    <pageSetUpPr fitToPage="1"/>
  </sheetPr>
  <dimension ref="B2:Q79"/>
  <sheetViews>
    <sheetView showGridLines="0" topLeftCell="A36" zoomScale="55" zoomScaleNormal="55" workbookViewId="0">
      <selection activeCell="D41" sqref="D41"/>
    </sheetView>
  </sheetViews>
  <sheetFormatPr baseColWidth="10" defaultColWidth="9" defaultRowHeight="16.5" x14ac:dyDescent="0.3"/>
  <cols>
    <col min="1" max="1" width="5" style="4" customWidth="1"/>
    <col min="2" max="2" width="9" style="4"/>
    <col min="3" max="3" width="40.625" style="4" customWidth="1"/>
    <col min="4" max="17" width="15.625" style="4" customWidth="1"/>
    <col min="18" max="16384" width="9" style="4"/>
  </cols>
  <sheetData>
    <row r="2" spans="2:17" x14ac:dyDescent="0.3">
      <c r="B2" s="59" t="s">
        <v>1816</v>
      </c>
      <c r="J2" s="452"/>
      <c r="Q2" s="1028" t="s">
        <v>180</v>
      </c>
    </row>
    <row r="3" spans="2:17" x14ac:dyDescent="0.3">
      <c r="B3" s="4" t="str">
        <f>Stichtag &amp; Einheit_Mio</f>
        <v>31.12.2024 - in Mio. €</v>
      </c>
    </row>
    <row r="5" spans="2:17" x14ac:dyDescent="0.3">
      <c r="B5" s="128"/>
      <c r="C5" s="128"/>
      <c r="D5" s="16" t="s">
        <v>183</v>
      </c>
      <c r="E5" s="16" t="s">
        <v>184</v>
      </c>
      <c r="F5" s="16" t="s">
        <v>185</v>
      </c>
      <c r="G5" s="16" t="s">
        <v>221</v>
      </c>
      <c r="H5" s="16" t="s">
        <v>222</v>
      </c>
      <c r="I5" s="16" t="s">
        <v>284</v>
      </c>
      <c r="J5" s="16" t="s">
        <v>285</v>
      </c>
      <c r="K5" s="16" t="s">
        <v>1043</v>
      </c>
      <c r="L5" s="16" t="s">
        <v>1044</v>
      </c>
      <c r="M5" s="16" t="s">
        <v>1045</v>
      </c>
      <c r="N5" s="16" t="s">
        <v>1046</v>
      </c>
      <c r="O5" s="16" t="s">
        <v>1047</v>
      </c>
      <c r="P5" s="16" t="s">
        <v>1048</v>
      </c>
      <c r="Q5" s="16" t="s">
        <v>1049</v>
      </c>
    </row>
    <row r="6" spans="2:17" x14ac:dyDescent="0.3">
      <c r="B6" s="128"/>
      <c r="C6" s="128"/>
      <c r="D6" s="1382" t="s">
        <v>1104</v>
      </c>
      <c r="E6" s="1382"/>
      <c r="F6" s="1382"/>
      <c r="G6" s="1382"/>
      <c r="H6" s="1382"/>
      <c r="I6" s="1382"/>
      <c r="J6" s="1382"/>
      <c r="K6" s="1382"/>
      <c r="L6" s="1382"/>
      <c r="M6" s="1382"/>
      <c r="N6" s="1382"/>
      <c r="O6" s="1382"/>
      <c r="P6" s="1382"/>
      <c r="Q6" s="1382"/>
    </row>
    <row r="7" spans="2:17" x14ac:dyDescent="0.3">
      <c r="B7" s="128"/>
      <c r="C7" s="1326" t="s">
        <v>1817</v>
      </c>
      <c r="D7" s="190"/>
      <c r="E7" s="1383" t="s">
        <v>1818</v>
      </c>
      <c r="F7" s="1383"/>
      <c r="G7" s="1383"/>
      <c r="H7" s="1383"/>
      <c r="I7" s="1383"/>
      <c r="J7" s="1383"/>
      <c r="K7" s="1383"/>
      <c r="L7" s="1383"/>
      <c r="M7" s="1383"/>
      <c r="N7" s="1383"/>
      <c r="O7" s="1383"/>
      <c r="P7" s="1383"/>
      <c r="Q7" s="1383"/>
    </row>
    <row r="8" spans="2:17" ht="54" customHeight="1" x14ac:dyDescent="0.3">
      <c r="B8" s="128"/>
      <c r="C8" s="1326"/>
      <c r="D8" s="190"/>
      <c r="E8" s="1382" t="s">
        <v>1819</v>
      </c>
      <c r="F8" s="1382"/>
      <c r="G8" s="1382"/>
      <c r="H8" s="1382"/>
      <c r="I8" s="1382"/>
      <c r="J8" s="1384" t="s">
        <v>1820</v>
      </c>
      <c r="K8" s="1384" t="s">
        <v>1821</v>
      </c>
      <c r="L8" s="1384" t="s">
        <v>1822</v>
      </c>
      <c r="M8" s="1384" t="s">
        <v>1823</v>
      </c>
      <c r="N8" s="1384" t="s">
        <v>1824</v>
      </c>
      <c r="O8" s="1383" t="s">
        <v>1825</v>
      </c>
      <c r="P8" s="1383"/>
      <c r="Q8" s="1383"/>
    </row>
    <row r="9" spans="2:17" ht="108" customHeight="1" x14ac:dyDescent="0.3">
      <c r="B9" s="282"/>
      <c r="C9" s="859" t="s">
        <v>1771</v>
      </c>
      <c r="D9" s="887"/>
      <c r="E9" s="858" t="s">
        <v>1667</v>
      </c>
      <c r="F9" s="15" t="s">
        <v>1668</v>
      </c>
      <c r="G9" s="15" t="s">
        <v>1669</v>
      </c>
      <c r="H9" s="15" t="s">
        <v>1670</v>
      </c>
      <c r="I9" s="15" t="s">
        <v>1826</v>
      </c>
      <c r="J9" s="1353"/>
      <c r="K9" s="1353"/>
      <c r="L9" s="1353"/>
      <c r="M9" s="1353"/>
      <c r="N9" s="1353"/>
      <c r="O9" s="897"/>
      <c r="P9" s="897" t="s">
        <v>1827</v>
      </c>
      <c r="Q9" s="898" t="s">
        <v>1824</v>
      </c>
    </row>
    <row r="10" spans="2:17" x14ac:dyDescent="0.3">
      <c r="B10" s="285" t="s">
        <v>725</v>
      </c>
      <c r="C10" s="860" t="s">
        <v>1678</v>
      </c>
      <c r="D10" s="889">
        <v>140</v>
      </c>
      <c r="E10" s="861">
        <v>49.4</v>
      </c>
      <c r="F10" s="315">
        <v>39.799999999999997</v>
      </c>
      <c r="G10" s="315">
        <v>40.700000000000003</v>
      </c>
      <c r="H10" s="315">
        <v>10.1</v>
      </c>
      <c r="I10" s="863">
        <v>8.75</v>
      </c>
      <c r="J10" s="861">
        <v>31.7</v>
      </c>
      <c r="K10" s="861">
        <v>60.7</v>
      </c>
      <c r="L10" s="861">
        <v>8.6</v>
      </c>
      <c r="M10" s="861">
        <v>0</v>
      </c>
      <c r="N10" s="861">
        <v>1.6</v>
      </c>
      <c r="O10" s="861">
        <v>-1.2</v>
      </c>
      <c r="P10" s="861">
        <v>0</v>
      </c>
      <c r="Q10" s="315">
        <v>-0.9</v>
      </c>
    </row>
    <row r="11" spans="2:17" x14ac:dyDescent="0.3">
      <c r="B11" s="864" t="s">
        <v>818</v>
      </c>
      <c r="C11" s="890" t="s">
        <v>1679</v>
      </c>
      <c r="D11" s="891">
        <v>17.100000000000001</v>
      </c>
      <c r="E11" s="866">
        <v>8.3000000000000007</v>
      </c>
      <c r="F11" s="867">
        <v>8.1999999999999993</v>
      </c>
      <c r="G11" s="867">
        <v>0.6</v>
      </c>
      <c r="H11" s="867">
        <v>0</v>
      </c>
      <c r="I11" s="869">
        <v>4.37</v>
      </c>
      <c r="J11" s="866">
        <v>1.7</v>
      </c>
      <c r="K11" s="866">
        <v>0</v>
      </c>
      <c r="L11" s="866">
        <v>1.3</v>
      </c>
      <c r="M11" s="866">
        <v>0</v>
      </c>
      <c r="N11" s="866">
        <v>0.1</v>
      </c>
      <c r="O11" s="866">
        <v>-0.1</v>
      </c>
      <c r="P11" s="866">
        <v>0</v>
      </c>
      <c r="Q11" s="867">
        <v>-0.1</v>
      </c>
    </row>
    <row r="12" spans="2:17" x14ac:dyDescent="0.3">
      <c r="B12" s="287" t="s">
        <v>1068</v>
      </c>
      <c r="C12" s="890" t="s">
        <v>1686</v>
      </c>
      <c r="D12" s="892">
        <v>1249.5</v>
      </c>
      <c r="E12" s="862">
        <v>1072.2</v>
      </c>
      <c r="F12" s="23">
        <v>144.6</v>
      </c>
      <c r="G12" s="23">
        <v>32.700000000000003</v>
      </c>
      <c r="H12" s="23">
        <v>0</v>
      </c>
      <c r="I12" s="870">
        <v>2.4300000000000002</v>
      </c>
      <c r="J12" s="862">
        <v>387.5</v>
      </c>
      <c r="K12" s="862">
        <v>20.9</v>
      </c>
      <c r="L12" s="862">
        <v>26.3</v>
      </c>
      <c r="M12" s="862">
        <v>0</v>
      </c>
      <c r="N12" s="862">
        <v>43.7</v>
      </c>
      <c r="O12" s="862">
        <v>-34</v>
      </c>
      <c r="P12" s="862">
        <v>0</v>
      </c>
      <c r="Q12" s="23">
        <v>-23.4</v>
      </c>
    </row>
    <row r="13" spans="2:17" x14ac:dyDescent="0.3">
      <c r="B13" s="288" t="s">
        <v>1070</v>
      </c>
      <c r="C13" s="873" t="s">
        <v>1723</v>
      </c>
      <c r="D13" s="892">
        <v>701.5</v>
      </c>
      <c r="E13" s="862">
        <v>232.1</v>
      </c>
      <c r="F13" s="23">
        <v>362.4</v>
      </c>
      <c r="G13" s="23">
        <v>107</v>
      </c>
      <c r="H13" s="23">
        <v>0</v>
      </c>
      <c r="I13" s="870">
        <v>7.15</v>
      </c>
      <c r="J13" s="862">
        <v>131.6</v>
      </c>
      <c r="K13" s="862">
        <v>38.299999999999997</v>
      </c>
      <c r="L13" s="862">
        <v>185.1</v>
      </c>
      <c r="M13" s="862">
        <v>0</v>
      </c>
      <c r="N13" s="862">
        <v>11</v>
      </c>
      <c r="O13" s="862">
        <v>-3.9</v>
      </c>
      <c r="P13" s="862">
        <v>0</v>
      </c>
      <c r="Q13" s="23">
        <v>-3.6</v>
      </c>
    </row>
    <row r="14" spans="2:17" ht="33" x14ac:dyDescent="0.3">
      <c r="B14" s="288" t="s">
        <v>1072</v>
      </c>
      <c r="C14" s="873" t="s">
        <v>1732</v>
      </c>
      <c r="D14" s="892">
        <v>25.8</v>
      </c>
      <c r="E14" s="862">
        <v>14.9</v>
      </c>
      <c r="F14" s="23">
        <v>6.1</v>
      </c>
      <c r="G14" s="23">
        <v>4.8</v>
      </c>
      <c r="H14" s="23">
        <v>0</v>
      </c>
      <c r="I14" s="870">
        <v>3.72</v>
      </c>
      <c r="J14" s="862">
        <v>6.1</v>
      </c>
      <c r="K14" s="862">
        <v>0</v>
      </c>
      <c r="L14" s="862">
        <v>2</v>
      </c>
      <c r="M14" s="862">
        <v>0</v>
      </c>
      <c r="N14" s="862">
        <v>0</v>
      </c>
      <c r="O14" s="862">
        <v>0</v>
      </c>
      <c r="P14" s="862">
        <v>0</v>
      </c>
      <c r="Q14" s="23">
        <v>0</v>
      </c>
    </row>
    <row r="15" spans="2:17" x14ac:dyDescent="0.3">
      <c r="B15" s="288" t="s">
        <v>1074</v>
      </c>
      <c r="C15" s="873" t="s">
        <v>1734</v>
      </c>
      <c r="D15" s="892">
        <v>162.69999999999999</v>
      </c>
      <c r="E15" s="862">
        <v>145.5</v>
      </c>
      <c r="F15" s="23">
        <v>12.1</v>
      </c>
      <c r="G15" s="23">
        <v>4.9000000000000004</v>
      </c>
      <c r="H15" s="23">
        <v>0.3</v>
      </c>
      <c r="I15" s="870">
        <v>2.2000000000000002</v>
      </c>
      <c r="J15" s="862">
        <v>101.8</v>
      </c>
      <c r="K15" s="862">
        <v>2</v>
      </c>
      <c r="L15" s="862">
        <v>11.7</v>
      </c>
      <c r="M15" s="862">
        <v>0</v>
      </c>
      <c r="N15" s="862">
        <v>15</v>
      </c>
      <c r="O15" s="862">
        <v>-8.4</v>
      </c>
      <c r="P15" s="862">
        <v>0</v>
      </c>
      <c r="Q15" s="23">
        <v>-6.4</v>
      </c>
    </row>
    <row r="16" spans="2:17" ht="33" x14ac:dyDescent="0.3">
      <c r="B16" s="288" t="s">
        <v>1076</v>
      </c>
      <c r="C16" s="873" t="s">
        <v>1742</v>
      </c>
      <c r="D16" s="892">
        <v>644.79999999999995</v>
      </c>
      <c r="E16" s="862">
        <v>547</v>
      </c>
      <c r="F16" s="23">
        <v>68.5</v>
      </c>
      <c r="G16" s="23">
        <v>22.6</v>
      </c>
      <c r="H16" s="23">
        <v>6.7</v>
      </c>
      <c r="I16" s="870">
        <v>3.06</v>
      </c>
      <c r="J16" s="862">
        <v>194.3</v>
      </c>
      <c r="K16" s="862">
        <v>42.7</v>
      </c>
      <c r="L16" s="862">
        <v>104.9</v>
      </c>
      <c r="M16" s="862">
        <v>0</v>
      </c>
      <c r="N16" s="862">
        <v>7</v>
      </c>
      <c r="O16" s="862">
        <v>-13.6</v>
      </c>
      <c r="P16" s="862">
        <v>0</v>
      </c>
      <c r="Q16" s="23">
        <v>-6.5</v>
      </c>
    </row>
    <row r="17" spans="2:17" x14ac:dyDescent="0.3">
      <c r="B17" s="288" t="s">
        <v>1078</v>
      </c>
      <c r="C17" s="873" t="s">
        <v>1744</v>
      </c>
      <c r="D17" s="892">
        <v>350.9</v>
      </c>
      <c r="E17" s="862">
        <v>109.5</v>
      </c>
      <c r="F17" s="23">
        <v>204.2</v>
      </c>
      <c r="G17" s="23">
        <v>37.200000000000003</v>
      </c>
      <c r="H17" s="23">
        <v>0</v>
      </c>
      <c r="I17" s="870">
        <v>6.23</v>
      </c>
      <c r="J17" s="862">
        <v>59.6</v>
      </c>
      <c r="K17" s="862">
        <v>1.2</v>
      </c>
      <c r="L17" s="862">
        <v>64.3</v>
      </c>
      <c r="M17" s="862">
        <v>0</v>
      </c>
      <c r="N17" s="862">
        <v>0.5</v>
      </c>
      <c r="O17" s="862">
        <v>-1.1000000000000001</v>
      </c>
      <c r="P17" s="862">
        <v>0</v>
      </c>
      <c r="Q17" s="23">
        <v>-0.4</v>
      </c>
    </row>
    <row r="18" spans="2:17" x14ac:dyDescent="0.3">
      <c r="B18" s="288" t="s">
        <v>1080</v>
      </c>
      <c r="C18" s="873" t="s">
        <v>1758</v>
      </c>
      <c r="D18" s="892">
        <v>1332.9</v>
      </c>
      <c r="E18" s="862">
        <v>801.6</v>
      </c>
      <c r="F18" s="23">
        <v>201.8</v>
      </c>
      <c r="G18" s="23">
        <v>237.3</v>
      </c>
      <c r="H18" s="23">
        <v>92.2</v>
      </c>
      <c r="I18" s="870">
        <v>7.54</v>
      </c>
      <c r="J18" s="862">
        <v>476</v>
      </c>
      <c r="K18" s="862">
        <v>25.1</v>
      </c>
      <c r="L18" s="862">
        <v>105.3</v>
      </c>
      <c r="M18" s="862">
        <v>0</v>
      </c>
      <c r="N18" s="862">
        <v>121.8</v>
      </c>
      <c r="O18" s="862">
        <v>-27.9</v>
      </c>
      <c r="P18" s="862">
        <v>0</v>
      </c>
      <c r="Q18" s="23">
        <v>-24.6</v>
      </c>
    </row>
    <row r="19" spans="2:17" x14ac:dyDescent="0.3">
      <c r="B19" s="288" t="s">
        <v>1082</v>
      </c>
      <c r="C19" s="873" t="s">
        <v>1828</v>
      </c>
      <c r="D19" s="892">
        <v>9367</v>
      </c>
      <c r="E19" s="862">
        <v>2548.3000000000002</v>
      </c>
      <c r="F19" s="23">
        <v>2499</v>
      </c>
      <c r="G19" s="23">
        <v>1749.6</v>
      </c>
      <c r="H19" s="23">
        <v>2570.1999999999998</v>
      </c>
      <c r="I19" s="870">
        <v>12.92</v>
      </c>
      <c r="J19" s="862">
        <v>2762.2</v>
      </c>
      <c r="K19" s="862">
        <v>217.8</v>
      </c>
      <c r="L19" s="862">
        <v>987.9</v>
      </c>
      <c r="M19" s="862">
        <v>0</v>
      </c>
      <c r="N19" s="862">
        <v>77.099999999999994</v>
      </c>
      <c r="O19" s="862">
        <v>-25.4</v>
      </c>
      <c r="P19" s="862">
        <v>0</v>
      </c>
      <c r="Q19" s="23">
        <v>-10.7</v>
      </c>
    </row>
    <row r="20" spans="2:17" x14ac:dyDescent="0.3">
      <c r="B20" s="288" t="s">
        <v>1083</v>
      </c>
      <c r="C20" s="873" t="s">
        <v>1829</v>
      </c>
      <c r="D20" s="892">
        <v>1914.5</v>
      </c>
      <c r="E20" s="862">
        <v>786.7</v>
      </c>
      <c r="F20" s="23">
        <v>528.70000000000005</v>
      </c>
      <c r="G20" s="23">
        <v>486.5</v>
      </c>
      <c r="H20" s="23">
        <v>112.7</v>
      </c>
      <c r="I20" s="870">
        <v>8.08</v>
      </c>
      <c r="J20" s="862">
        <v>537.9</v>
      </c>
      <c r="K20" s="862">
        <v>106.2</v>
      </c>
      <c r="L20" s="862">
        <v>208.9</v>
      </c>
      <c r="M20" s="862">
        <v>0</v>
      </c>
      <c r="N20" s="862">
        <v>148.30000000000001</v>
      </c>
      <c r="O20" s="862">
        <v>-25.3</v>
      </c>
      <c r="P20" s="862">
        <v>0</v>
      </c>
      <c r="Q20" s="23">
        <v>-22.4</v>
      </c>
    </row>
    <row r="21" spans="2:17" x14ac:dyDescent="0.3">
      <c r="B21" s="288" t="s">
        <v>1084</v>
      </c>
      <c r="C21" s="873" t="s">
        <v>1830</v>
      </c>
      <c r="D21" s="892">
        <v>0</v>
      </c>
      <c r="E21" s="862">
        <v>0</v>
      </c>
      <c r="F21" s="23">
        <v>0</v>
      </c>
      <c r="G21" s="23">
        <v>0</v>
      </c>
      <c r="H21" s="23">
        <v>0</v>
      </c>
      <c r="I21" s="870">
        <v>0</v>
      </c>
      <c r="J21" s="862">
        <v>0</v>
      </c>
      <c r="K21" s="862">
        <v>0</v>
      </c>
      <c r="L21" s="862">
        <v>0</v>
      </c>
      <c r="M21" s="862">
        <v>0</v>
      </c>
      <c r="N21" s="862">
        <v>0</v>
      </c>
      <c r="O21" s="862">
        <v>0</v>
      </c>
      <c r="P21" s="862">
        <v>0</v>
      </c>
      <c r="Q21" s="23">
        <v>0</v>
      </c>
    </row>
    <row r="22" spans="2:17" ht="33" x14ac:dyDescent="0.3">
      <c r="B22" s="883" t="s">
        <v>1085</v>
      </c>
      <c r="C22" s="893" t="s">
        <v>1831</v>
      </c>
      <c r="D22" s="894">
        <v>0</v>
      </c>
      <c r="E22" s="885">
        <v>0</v>
      </c>
      <c r="F22" s="44">
        <v>0</v>
      </c>
      <c r="G22" s="44">
        <v>0</v>
      </c>
      <c r="H22" s="44">
        <v>0</v>
      </c>
      <c r="I22" s="899">
        <v>0</v>
      </c>
      <c r="J22" s="885">
        <v>0</v>
      </c>
      <c r="K22" s="885">
        <v>0</v>
      </c>
      <c r="L22" s="885">
        <v>0</v>
      </c>
      <c r="M22" s="885">
        <v>0</v>
      </c>
      <c r="N22" s="885">
        <v>0</v>
      </c>
      <c r="O22" s="885">
        <v>0</v>
      </c>
      <c r="P22" s="885">
        <v>0</v>
      </c>
      <c r="Q22" s="44">
        <v>0</v>
      </c>
    </row>
    <row r="23" spans="2:17" ht="30" customHeight="1" x14ac:dyDescent="0.3">
      <c r="D23" s="313"/>
      <c r="E23" s="313"/>
      <c r="F23" s="313"/>
      <c r="G23" s="313"/>
      <c r="H23" s="313"/>
      <c r="I23" s="313"/>
      <c r="J23" s="313"/>
      <c r="K23" s="313"/>
      <c r="L23" s="313"/>
      <c r="M23" s="313"/>
      <c r="N23" s="313"/>
      <c r="O23" s="313"/>
      <c r="P23" s="313"/>
      <c r="Q23" s="313"/>
    </row>
    <row r="24" spans="2:17" x14ac:dyDescent="0.3">
      <c r="B24" s="128"/>
      <c r="C24" s="128"/>
      <c r="D24" s="16" t="s">
        <v>183</v>
      </c>
      <c r="E24" s="16" t="s">
        <v>184</v>
      </c>
      <c r="F24" s="16" t="s">
        <v>185</v>
      </c>
      <c r="G24" s="16" t="s">
        <v>221</v>
      </c>
      <c r="H24" s="16" t="s">
        <v>222</v>
      </c>
      <c r="I24" s="16" t="s">
        <v>284</v>
      </c>
      <c r="J24" s="16" t="s">
        <v>285</v>
      </c>
      <c r="K24" s="16" t="s">
        <v>1043</v>
      </c>
      <c r="L24" s="16" t="s">
        <v>1044</v>
      </c>
      <c r="M24" s="16" t="s">
        <v>1045</v>
      </c>
      <c r="N24" s="16" t="s">
        <v>1046</v>
      </c>
      <c r="O24" s="16" t="s">
        <v>1047</v>
      </c>
      <c r="P24" s="16" t="s">
        <v>1048</v>
      </c>
      <c r="Q24" s="16" t="s">
        <v>1049</v>
      </c>
    </row>
    <row r="25" spans="2:17" x14ac:dyDescent="0.3">
      <c r="B25" s="128"/>
      <c r="C25" s="128"/>
      <c r="D25" s="1382" t="s">
        <v>1104</v>
      </c>
      <c r="E25" s="1382"/>
      <c r="F25" s="1382"/>
      <c r="G25" s="1382"/>
      <c r="H25" s="1382"/>
      <c r="I25" s="1382"/>
      <c r="J25" s="1382"/>
      <c r="K25" s="1382"/>
      <c r="L25" s="1382"/>
      <c r="M25" s="1382"/>
      <c r="N25" s="1382"/>
      <c r="O25" s="1382"/>
      <c r="P25" s="1382"/>
      <c r="Q25" s="1382"/>
    </row>
    <row r="26" spans="2:17" x14ac:dyDescent="0.3">
      <c r="B26" s="128"/>
      <c r="C26" s="1326" t="s">
        <v>1832</v>
      </c>
      <c r="D26" s="190"/>
      <c r="E26" s="1383" t="s">
        <v>1818</v>
      </c>
      <c r="F26" s="1383"/>
      <c r="G26" s="1383"/>
      <c r="H26" s="1383"/>
      <c r="I26" s="1383"/>
      <c r="J26" s="1383"/>
      <c r="K26" s="1383"/>
      <c r="L26" s="1383"/>
      <c r="M26" s="1383"/>
      <c r="N26" s="1383"/>
      <c r="O26" s="1383"/>
      <c r="P26" s="1383"/>
      <c r="Q26" s="1383"/>
    </row>
    <row r="27" spans="2:17" x14ac:dyDescent="0.3">
      <c r="B27" s="128"/>
      <c r="C27" s="1326"/>
      <c r="D27" s="190"/>
      <c r="E27" s="1382" t="s">
        <v>1819</v>
      </c>
      <c r="F27" s="1382"/>
      <c r="G27" s="1382"/>
      <c r="H27" s="1382"/>
      <c r="I27" s="1382"/>
      <c r="J27" s="1384" t="s">
        <v>1820</v>
      </c>
      <c r="K27" s="1384" t="s">
        <v>1821</v>
      </c>
      <c r="L27" s="1384" t="s">
        <v>1822</v>
      </c>
      <c r="M27" s="1384" t="s">
        <v>1823</v>
      </c>
      <c r="N27" s="1384" t="s">
        <v>1824</v>
      </c>
      <c r="O27" s="1383" t="s">
        <v>1825</v>
      </c>
      <c r="P27" s="1383"/>
      <c r="Q27" s="1383"/>
    </row>
    <row r="28" spans="2:17" ht="49.5" x14ac:dyDescent="0.3">
      <c r="B28" s="282"/>
      <c r="C28" s="859" t="s">
        <v>1771</v>
      </c>
      <c r="D28" s="887"/>
      <c r="E28" s="858" t="s">
        <v>1667</v>
      </c>
      <c r="F28" s="15" t="s">
        <v>1668</v>
      </c>
      <c r="G28" s="15" t="s">
        <v>1669</v>
      </c>
      <c r="H28" s="15" t="s">
        <v>1670</v>
      </c>
      <c r="I28" s="15" t="s">
        <v>1826</v>
      </c>
      <c r="J28" s="1353"/>
      <c r="K28" s="1353"/>
      <c r="L28" s="1353"/>
      <c r="M28" s="1353"/>
      <c r="N28" s="1353"/>
      <c r="O28" s="897"/>
      <c r="P28" s="897" t="s">
        <v>1827</v>
      </c>
      <c r="Q28" s="898" t="s">
        <v>1824</v>
      </c>
    </row>
    <row r="29" spans="2:17" x14ac:dyDescent="0.3">
      <c r="B29" s="285" t="s">
        <v>725</v>
      </c>
      <c r="C29" s="860" t="s">
        <v>1678</v>
      </c>
      <c r="D29" s="889">
        <v>0</v>
      </c>
      <c r="E29" s="861">
        <v>0</v>
      </c>
      <c r="F29" s="315">
        <v>0</v>
      </c>
      <c r="G29" s="315">
        <v>0</v>
      </c>
      <c r="H29" s="315">
        <v>0</v>
      </c>
      <c r="I29" s="863">
        <v>0</v>
      </c>
      <c r="J29" s="861">
        <v>0</v>
      </c>
      <c r="K29" s="861">
        <v>0</v>
      </c>
      <c r="L29" s="861">
        <v>0</v>
      </c>
      <c r="M29" s="861">
        <v>0</v>
      </c>
      <c r="N29" s="861">
        <v>0</v>
      </c>
      <c r="O29" s="861">
        <v>0</v>
      </c>
      <c r="P29" s="861">
        <v>0</v>
      </c>
      <c r="Q29" s="315">
        <v>0</v>
      </c>
    </row>
    <row r="30" spans="2:17" x14ac:dyDescent="0.3">
      <c r="B30" s="864" t="s">
        <v>818</v>
      </c>
      <c r="C30" s="890" t="s">
        <v>1679</v>
      </c>
      <c r="D30" s="891">
        <v>0</v>
      </c>
      <c r="E30" s="866">
        <v>0</v>
      </c>
      <c r="F30" s="867">
        <v>0</v>
      </c>
      <c r="G30" s="867">
        <v>0</v>
      </c>
      <c r="H30" s="867">
        <v>0</v>
      </c>
      <c r="I30" s="869">
        <v>0</v>
      </c>
      <c r="J30" s="866">
        <v>0</v>
      </c>
      <c r="K30" s="866">
        <v>0</v>
      </c>
      <c r="L30" s="866">
        <v>0</v>
      </c>
      <c r="M30" s="866">
        <v>0</v>
      </c>
      <c r="N30" s="866">
        <v>0</v>
      </c>
      <c r="O30" s="866">
        <v>0</v>
      </c>
      <c r="P30" s="866">
        <v>0</v>
      </c>
      <c r="Q30" s="867">
        <v>0</v>
      </c>
    </row>
    <row r="31" spans="2:17" x14ac:dyDescent="0.3">
      <c r="B31" s="287" t="s">
        <v>1068</v>
      </c>
      <c r="C31" s="890" t="s">
        <v>1686</v>
      </c>
      <c r="D31" s="892">
        <v>328.7</v>
      </c>
      <c r="E31" s="862">
        <v>220.8</v>
      </c>
      <c r="F31" s="23">
        <v>108</v>
      </c>
      <c r="G31" s="23">
        <v>0</v>
      </c>
      <c r="H31" s="23">
        <v>0</v>
      </c>
      <c r="I31" s="870">
        <v>3.55</v>
      </c>
      <c r="J31" s="862">
        <v>61.8</v>
      </c>
      <c r="K31" s="862">
        <v>82.3</v>
      </c>
      <c r="L31" s="862">
        <v>38</v>
      </c>
      <c r="M31" s="862">
        <v>0</v>
      </c>
      <c r="N31" s="862">
        <v>5.7</v>
      </c>
      <c r="O31" s="862">
        <v>-7.1</v>
      </c>
      <c r="P31" s="862">
        <v>0</v>
      </c>
      <c r="Q31" s="23">
        <v>-5.0999999999999996</v>
      </c>
    </row>
    <row r="32" spans="2:17" x14ac:dyDescent="0.3">
      <c r="B32" s="288" t="s">
        <v>1070</v>
      </c>
      <c r="C32" s="873" t="s">
        <v>1723</v>
      </c>
      <c r="D32" s="892">
        <v>16.5</v>
      </c>
      <c r="E32" s="862">
        <v>16.5</v>
      </c>
      <c r="F32" s="23">
        <v>0</v>
      </c>
      <c r="G32" s="23">
        <v>0</v>
      </c>
      <c r="H32" s="23">
        <v>0</v>
      </c>
      <c r="I32" s="870">
        <v>3.93</v>
      </c>
      <c r="J32" s="862">
        <v>0</v>
      </c>
      <c r="K32" s="862">
        <v>0</v>
      </c>
      <c r="L32" s="862">
        <v>0</v>
      </c>
      <c r="M32" s="862">
        <v>0</v>
      </c>
      <c r="N32" s="862">
        <v>0</v>
      </c>
      <c r="O32" s="862">
        <v>0</v>
      </c>
      <c r="P32" s="862">
        <v>0</v>
      </c>
      <c r="Q32" s="23">
        <v>0</v>
      </c>
    </row>
    <row r="33" spans="2:17" ht="33" x14ac:dyDescent="0.3">
      <c r="B33" s="288" t="s">
        <v>1072</v>
      </c>
      <c r="C33" s="873" t="s">
        <v>1732</v>
      </c>
      <c r="D33" s="892">
        <v>0</v>
      </c>
      <c r="E33" s="862">
        <v>0</v>
      </c>
      <c r="F33" s="23">
        <v>0</v>
      </c>
      <c r="G33" s="23">
        <v>0</v>
      </c>
      <c r="H33" s="23">
        <v>0</v>
      </c>
      <c r="I33" s="870">
        <v>0</v>
      </c>
      <c r="J33" s="862">
        <v>0</v>
      </c>
      <c r="K33" s="862">
        <v>0</v>
      </c>
      <c r="L33" s="862">
        <v>0</v>
      </c>
      <c r="M33" s="862">
        <v>0</v>
      </c>
      <c r="N33" s="862">
        <v>0</v>
      </c>
      <c r="O33" s="862">
        <v>0</v>
      </c>
      <c r="P33" s="862">
        <v>0</v>
      </c>
      <c r="Q33" s="23">
        <v>0</v>
      </c>
    </row>
    <row r="34" spans="2:17" x14ac:dyDescent="0.3">
      <c r="B34" s="288" t="s">
        <v>1074</v>
      </c>
      <c r="C34" s="873" t="s">
        <v>1734</v>
      </c>
      <c r="D34" s="892">
        <v>12.9</v>
      </c>
      <c r="E34" s="862">
        <v>12.9</v>
      </c>
      <c r="F34" s="23">
        <v>0</v>
      </c>
      <c r="G34" s="23">
        <v>0</v>
      </c>
      <c r="H34" s="23">
        <v>0</v>
      </c>
      <c r="I34" s="870">
        <v>1.51</v>
      </c>
      <c r="J34" s="862">
        <v>0</v>
      </c>
      <c r="K34" s="862">
        <v>0</v>
      </c>
      <c r="L34" s="862">
        <v>0</v>
      </c>
      <c r="M34" s="862">
        <v>0</v>
      </c>
      <c r="N34" s="862">
        <v>0</v>
      </c>
      <c r="O34" s="862">
        <v>0</v>
      </c>
      <c r="P34" s="862">
        <v>0</v>
      </c>
      <c r="Q34" s="23">
        <v>0</v>
      </c>
    </row>
    <row r="35" spans="2:17" ht="33" x14ac:dyDescent="0.3">
      <c r="B35" s="288" t="s">
        <v>1076</v>
      </c>
      <c r="C35" s="873" t="s">
        <v>1742</v>
      </c>
      <c r="D35" s="892">
        <v>244.8</v>
      </c>
      <c r="E35" s="862">
        <v>202.5</v>
      </c>
      <c r="F35" s="23">
        <v>42.3</v>
      </c>
      <c r="G35" s="23">
        <v>0</v>
      </c>
      <c r="H35" s="23">
        <v>0</v>
      </c>
      <c r="I35" s="870">
        <v>3.24</v>
      </c>
      <c r="J35" s="862">
        <v>13.1</v>
      </c>
      <c r="K35" s="862">
        <v>8.1</v>
      </c>
      <c r="L35" s="862">
        <v>59.9</v>
      </c>
      <c r="M35" s="862">
        <v>0</v>
      </c>
      <c r="N35" s="862">
        <v>13.4</v>
      </c>
      <c r="O35" s="862">
        <v>-10.5</v>
      </c>
      <c r="P35" s="862">
        <v>0</v>
      </c>
      <c r="Q35" s="23">
        <v>-7.2</v>
      </c>
    </row>
    <row r="36" spans="2:17" x14ac:dyDescent="0.3">
      <c r="B36" s="288" t="s">
        <v>1078</v>
      </c>
      <c r="C36" s="873" t="s">
        <v>1744</v>
      </c>
      <c r="D36" s="892">
        <v>55.8</v>
      </c>
      <c r="E36" s="862">
        <v>7.7</v>
      </c>
      <c r="F36" s="23">
        <v>22</v>
      </c>
      <c r="G36" s="23">
        <v>26.2</v>
      </c>
      <c r="H36" s="23">
        <v>0</v>
      </c>
      <c r="I36" s="870">
        <v>8.66</v>
      </c>
      <c r="J36" s="862">
        <v>2.4</v>
      </c>
      <c r="K36" s="862">
        <v>0</v>
      </c>
      <c r="L36" s="862">
        <v>0</v>
      </c>
      <c r="M36" s="862">
        <v>0</v>
      </c>
      <c r="N36" s="862">
        <v>0</v>
      </c>
      <c r="O36" s="862">
        <v>0</v>
      </c>
      <c r="P36" s="862">
        <v>0</v>
      </c>
      <c r="Q36" s="23">
        <v>0</v>
      </c>
    </row>
    <row r="37" spans="2:17" x14ac:dyDescent="0.3">
      <c r="B37" s="288" t="s">
        <v>1080</v>
      </c>
      <c r="C37" s="873" t="s">
        <v>1758</v>
      </c>
      <c r="D37" s="892">
        <v>852.6</v>
      </c>
      <c r="E37" s="862">
        <v>793.6</v>
      </c>
      <c r="F37" s="23">
        <v>59.1</v>
      </c>
      <c r="G37" s="23">
        <v>0</v>
      </c>
      <c r="H37" s="23">
        <v>0</v>
      </c>
      <c r="I37" s="870">
        <v>2.06</v>
      </c>
      <c r="J37" s="862">
        <v>149.1</v>
      </c>
      <c r="K37" s="862">
        <v>97.4</v>
      </c>
      <c r="L37" s="862">
        <v>116.6</v>
      </c>
      <c r="M37" s="862">
        <v>0</v>
      </c>
      <c r="N37" s="862">
        <v>0</v>
      </c>
      <c r="O37" s="862">
        <v>-0.7</v>
      </c>
      <c r="P37" s="862">
        <v>0</v>
      </c>
      <c r="Q37" s="23">
        <v>0</v>
      </c>
    </row>
    <row r="38" spans="2:17" x14ac:dyDescent="0.3">
      <c r="B38" s="288" t="s">
        <v>1082</v>
      </c>
      <c r="C38" s="873" t="s">
        <v>1828</v>
      </c>
      <c r="D38" s="892">
        <v>215.1</v>
      </c>
      <c r="E38" s="862">
        <v>204.1</v>
      </c>
      <c r="F38" s="23">
        <v>3.3</v>
      </c>
      <c r="G38" s="23">
        <v>2.5</v>
      </c>
      <c r="H38" s="23">
        <v>5.2</v>
      </c>
      <c r="I38" s="870">
        <v>2.33</v>
      </c>
      <c r="J38" s="862">
        <v>82.3</v>
      </c>
      <c r="K38" s="862">
        <v>0.8</v>
      </c>
      <c r="L38" s="862">
        <v>67.400000000000006</v>
      </c>
      <c r="M38" s="862">
        <v>0</v>
      </c>
      <c r="N38" s="862">
        <v>0.6</v>
      </c>
      <c r="O38" s="862">
        <v>-0.3</v>
      </c>
      <c r="P38" s="862">
        <v>0</v>
      </c>
      <c r="Q38" s="23">
        <v>-0.1</v>
      </c>
    </row>
    <row r="39" spans="2:17" x14ac:dyDescent="0.3">
      <c r="B39" s="288" t="s">
        <v>1083</v>
      </c>
      <c r="C39" s="873" t="s">
        <v>1829</v>
      </c>
      <c r="D39" s="892">
        <v>346.3</v>
      </c>
      <c r="E39" s="862">
        <v>345.1</v>
      </c>
      <c r="F39" s="23">
        <v>0</v>
      </c>
      <c r="G39" s="23">
        <v>1.3</v>
      </c>
      <c r="H39" s="23">
        <v>0</v>
      </c>
      <c r="I39" s="870">
        <v>1.73</v>
      </c>
      <c r="J39" s="862">
        <v>66.099999999999994</v>
      </c>
      <c r="K39" s="862">
        <v>20.6</v>
      </c>
      <c r="L39" s="862">
        <v>0</v>
      </c>
      <c r="M39" s="862">
        <v>0</v>
      </c>
      <c r="N39" s="862">
        <v>0</v>
      </c>
      <c r="O39" s="862">
        <v>-0.2</v>
      </c>
      <c r="P39" s="862">
        <v>0</v>
      </c>
      <c r="Q39" s="23">
        <v>0</v>
      </c>
    </row>
    <row r="40" spans="2:17" x14ac:dyDescent="0.3">
      <c r="B40" s="288" t="s">
        <v>1084</v>
      </c>
      <c r="C40" s="873" t="s">
        <v>1830</v>
      </c>
      <c r="D40" s="892">
        <v>0</v>
      </c>
      <c r="E40" s="862">
        <v>0</v>
      </c>
      <c r="F40" s="23">
        <v>0</v>
      </c>
      <c r="G40" s="23">
        <v>0</v>
      </c>
      <c r="H40" s="23">
        <v>0</v>
      </c>
      <c r="I40" s="870">
        <v>0</v>
      </c>
      <c r="J40" s="862">
        <v>0</v>
      </c>
      <c r="K40" s="862">
        <v>0</v>
      </c>
      <c r="L40" s="862">
        <v>0</v>
      </c>
      <c r="M40" s="862">
        <v>0</v>
      </c>
      <c r="N40" s="862">
        <v>0</v>
      </c>
      <c r="O40" s="862">
        <v>0</v>
      </c>
      <c r="P40" s="862">
        <v>0</v>
      </c>
      <c r="Q40" s="23">
        <v>0</v>
      </c>
    </row>
    <row r="41" spans="2:17" ht="33" x14ac:dyDescent="0.3">
      <c r="B41" s="883" t="s">
        <v>1085</v>
      </c>
      <c r="C41" s="893" t="s">
        <v>1831</v>
      </c>
      <c r="D41" s="894">
        <v>0</v>
      </c>
      <c r="E41" s="885">
        <v>0</v>
      </c>
      <c r="F41" s="44">
        <v>0</v>
      </c>
      <c r="G41" s="44">
        <v>0</v>
      </c>
      <c r="H41" s="44">
        <v>0</v>
      </c>
      <c r="I41" s="899">
        <v>0</v>
      </c>
      <c r="J41" s="885">
        <v>0</v>
      </c>
      <c r="K41" s="885">
        <v>0</v>
      </c>
      <c r="L41" s="885">
        <v>0</v>
      </c>
      <c r="M41" s="885">
        <v>0</v>
      </c>
      <c r="N41" s="885">
        <v>0</v>
      </c>
      <c r="O41" s="885">
        <v>0</v>
      </c>
      <c r="P41" s="885">
        <v>0</v>
      </c>
      <c r="Q41" s="44">
        <v>0</v>
      </c>
    </row>
    <row r="42" spans="2:17" ht="30" customHeight="1" x14ac:dyDescent="0.3"/>
    <row r="43" spans="2:17" x14ac:dyDescent="0.3">
      <c r="B43" s="128"/>
      <c r="C43" s="128"/>
      <c r="D43" s="16" t="s">
        <v>183</v>
      </c>
      <c r="E43" s="16" t="s">
        <v>184</v>
      </c>
      <c r="F43" s="16" t="s">
        <v>185</v>
      </c>
      <c r="G43" s="16" t="s">
        <v>221</v>
      </c>
      <c r="H43" s="16" t="s">
        <v>222</v>
      </c>
      <c r="I43" s="16" t="s">
        <v>284</v>
      </c>
      <c r="J43" s="16" t="s">
        <v>285</v>
      </c>
      <c r="K43" s="16" t="s">
        <v>1043</v>
      </c>
      <c r="L43" s="16" t="s">
        <v>1044</v>
      </c>
      <c r="M43" s="16" t="s">
        <v>1045</v>
      </c>
      <c r="N43" s="16" t="s">
        <v>1046</v>
      </c>
      <c r="O43" s="16" t="s">
        <v>1047</v>
      </c>
      <c r="P43" s="16" t="s">
        <v>1048</v>
      </c>
      <c r="Q43" s="16" t="s">
        <v>1049</v>
      </c>
    </row>
    <row r="44" spans="2:17" x14ac:dyDescent="0.3">
      <c r="B44" s="128"/>
      <c r="C44" s="128"/>
      <c r="D44" s="1382" t="s">
        <v>1104</v>
      </c>
      <c r="E44" s="1382"/>
      <c r="F44" s="1382"/>
      <c r="G44" s="1382"/>
      <c r="H44" s="1382"/>
      <c r="I44" s="1382"/>
      <c r="J44" s="1382"/>
      <c r="K44" s="1382"/>
      <c r="L44" s="1382"/>
      <c r="M44" s="1382"/>
      <c r="N44" s="1382"/>
      <c r="O44" s="1382"/>
      <c r="P44" s="1382"/>
      <c r="Q44" s="1382"/>
    </row>
    <row r="45" spans="2:17" x14ac:dyDescent="0.3">
      <c r="B45" s="128"/>
      <c r="C45" s="1326" t="s">
        <v>1833</v>
      </c>
      <c r="D45" s="190"/>
      <c r="E45" s="1383" t="s">
        <v>1818</v>
      </c>
      <c r="F45" s="1383"/>
      <c r="G45" s="1383"/>
      <c r="H45" s="1383"/>
      <c r="I45" s="1383"/>
      <c r="J45" s="1383"/>
      <c r="K45" s="1383"/>
      <c r="L45" s="1383"/>
      <c r="M45" s="1383"/>
      <c r="N45" s="1383"/>
      <c r="O45" s="1383"/>
      <c r="P45" s="1383"/>
      <c r="Q45" s="1383"/>
    </row>
    <row r="46" spans="2:17" x14ac:dyDescent="0.3">
      <c r="B46" s="128"/>
      <c r="C46" s="1326"/>
      <c r="D46" s="190"/>
      <c r="E46" s="1382" t="s">
        <v>1819</v>
      </c>
      <c r="F46" s="1382"/>
      <c r="G46" s="1382"/>
      <c r="H46" s="1382"/>
      <c r="I46" s="1382"/>
      <c r="J46" s="1384" t="s">
        <v>1820</v>
      </c>
      <c r="K46" s="1384" t="s">
        <v>1821</v>
      </c>
      <c r="L46" s="1384" t="s">
        <v>1822</v>
      </c>
      <c r="M46" s="1384" t="s">
        <v>1823</v>
      </c>
      <c r="N46" s="1384" t="s">
        <v>1824</v>
      </c>
      <c r="O46" s="1383" t="s">
        <v>1825</v>
      </c>
      <c r="P46" s="1383"/>
      <c r="Q46" s="1383"/>
    </row>
    <row r="47" spans="2:17" ht="49.5" x14ac:dyDescent="0.3">
      <c r="B47" s="282"/>
      <c r="C47" s="859" t="s">
        <v>1771</v>
      </c>
      <c r="D47" s="887"/>
      <c r="E47" s="858" t="s">
        <v>1667</v>
      </c>
      <c r="F47" s="15" t="s">
        <v>1668</v>
      </c>
      <c r="G47" s="15" t="s">
        <v>1669</v>
      </c>
      <c r="H47" s="15" t="s">
        <v>1670</v>
      </c>
      <c r="I47" s="15" t="s">
        <v>1826</v>
      </c>
      <c r="J47" s="1353"/>
      <c r="K47" s="1353"/>
      <c r="L47" s="1353"/>
      <c r="M47" s="1353"/>
      <c r="N47" s="1353"/>
      <c r="O47" s="897"/>
      <c r="P47" s="897" t="s">
        <v>1827</v>
      </c>
      <c r="Q47" s="898" t="s">
        <v>1824</v>
      </c>
    </row>
    <row r="48" spans="2:17" x14ac:dyDescent="0.3">
      <c r="B48" s="285" t="s">
        <v>725</v>
      </c>
      <c r="C48" s="860" t="s">
        <v>1678</v>
      </c>
      <c r="D48" s="889">
        <v>0</v>
      </c>
      <c r="E48" s="861">
        <v>0</v>
      </c>
      <c r="F48" s="315">
        <v>0</v>
      </c>
      <c r="G48" s="315">
        <v>0</v>
      </c>
      <c r="H48" s="315">
        <v>0</v>
      </c>
      <c r="I48" s="863">
        <v>0</v>
      </c>
      <c r="J48" s="861">
        <v>0</v>
      </c>
      <c r="K48" s="861">
        <v>0</v>
      </c>
      <c r="L48" s="861">
        <v>0</v>
      </c>
      <c r="M48" s="861">
        <v>0</v>
      </c>
      <c r="N48" s="861">
        <v>0</v>
      </c>
      <c r="O48" s="861">
        <v>0</v>
      </c>
      <c r="P48" s="861">
        <v>0</v>
      </c>
      <c r="Q48" s="315">
        <v>0</v>
      </c>
    </row>
    <row r="49" spans="2:17" x14ac:dyDescent="0.3">
      <c r="B49" s="864" t="s">
        <v>818</v>
      </c>
      <c r="C49" s="890" t="s">
        <v>1679</v>
      </c>
      <c r="D49" s="891">
        <v>0</v>
      </c>
      <c r="E49" s="866">
        <v>0</v>
      </c>
      <c r="F49" s="867">
        <v>0</v>
      </c>
      <c r="G49" s="867">
        <v>0</v>
      </c>
      <c r="H49" s="867">
        <v>0</v>
      </c>
      <c r="I49" s="869">
        <v>0</v>
      </c>
      <c r="J49" s="866">
        <v>0</v>
      </c>
      <c r="K49" s="866">
        <v>0</v>
      </c>
      <c r="L49" s="866">
        <v>0</v>
      </c>
      <c r="M49" s="866">
        <v>0</v>
      </c>
      <c r="N49" s="866">
        <v>0</v>
      </c>
      <c r="O49" s="866">
        <v>0</v>
      </c>
      <c r="P49" s="866">
        <v>0</v>
      </c>
      <c r="Q49" s="867">
        <v>0</v>
      </c>
    </row>
    <row r="50" spans="2:17" x14ac:dyDescent="0.3">
      <c r="B50" s="287" t="s">
        <v>1068</v>
      </c>
      <c r="C50" s="890" t="s">
        <v>1686</v>
      </c>
      <c r="D50" s="892">
        <v>21.9</v>
      </c>
      <c r="E50" s="862">
        <v>21.9</v>
      </c>
      <c r="F50" s="23">
        <v>0</v>
      </c>
      <c r="G50" s="23">
        <v>0</v>
      </c>
      <c r="H50" s="23">
        <v>0</v>
      </c>
      <c r="I50" s="870">
        <v>3.35</v>
      </c>
      <c r="J50" s="862">
        <v>0</v>
      </c>
      <c r="K50" s="862">
        <v>0</v>
      </c>
      <c r="L50" s="862">
        <v>0</v>
      </c>
      <c r="M50" s="862">
        <v>0</v>
      </c>
      <c r="N50" s="862">
        <v>0</v>
      </c>
      <c r="O50" s="862">
        <v>0</v>
      </c>
      <c r="P50" s="862">
        <v>0</v>
      </c>
      <c r="Q50" s="23">
        <v>0</v>
      </c>
    </row>
    <row r="51" spans="2:17" x14ac:dyDescent="0.3">
      <c r="B51" s="288" t="s">
        <v>1070</v>
      </c>
      <c r="C51" s="873" t="s">
        <v>1723</v>
      </c>
      <c r="D51" s="892">
        <v>9</v>
      </c>
      <c r="E51" s="862">
        <v>9</v>
      </c>
      <c r="F51" s="23">
        <v>0</v>
      </c>
      <c r="G51" s="23">
        <v>0</v>
      </c>
      <c r="H51" s="23">
        <v>0</v>
      </c>
      <c r="I51" s="870">
        <v>2.9</v>
      </c>
      <c r="J51" s="862">
        <v>0</v>
      </c>
      <c r="K51" s="862">
        <v>0</v>
      </c>
      <c r="L51" s="862">
        <v>0</v>
      </c>
      <c r="M51" s="862">
        <v>0</v>
      </c>
      <c r="N51" s="862">
        <v>9</v>
      </c>
      <c r="O51" s="862">
        <v>-0.3</v>
      </c>
      <c r="P51" s="862">
        <v>0</v>
      </c>
      <c r="Q51" s="23">
        <v>-0.3</v>
      </c>
    </row>
    <row r="52" spans="2:17" ht="33" x14ac:dyDescent="0.3">
      <c r="B52" s="288" t="s">
        <v>1072</v>
      </c>
      <c r="C52" s="873" t="s">
        <v>1732</v>
      </c>
      <c r="D52" s="892">
        <v>0</v>
      </c>
      <c r="E52" s="862">
        <v>0</v>
      </c>
      <c r="F52" s="23">
        <v>0</v>
      </c>
      <c r="G52" s="23">
        <v>0</v>
      </c>
      <c r="H52" s="23">
        <v>0</v>
      </c>
      <c r="I52" s="870">
        <v>0</v>
      </c>
      <c r="J52" s="862">
        <v>0</v>
      </c>
      <c r="K52" s="862">
        <v>0</v>
      </c>
      <c r="L52" s="862">
        <v>0</v>
      </c>
      <c r="M52" s="862">
        <v>0</v>
      </c>
      <c r="N52" s="862">
        <v>0</v>
      </c>
      <c r="O52" s="862">
        <v>0</v>
      </c>
      <c r="P52" s="862">
        <v>0</v>
      </c>
      <c r="Q52" s="23">
        <v>0</v>
      </c>
    </row>
    <row r="53" spans="2:17" x14ac:dyDescent="0.3">
      <c r="B53" s="288" t="s">
        <v>1074</v>
      </c>
      <c r="C53" s="873" t="s">
        <v>1734</v>
      </c>
      <c r="D53" s="892">
        <v>0</v>
      </c>
      <c r="E53" s="862">
        <v>0</v>
      </c>
      <c r="F53" s="23">
        <v>0</v>
      </c>
      <c r="G53" s="23">
        <v>0</v>
      </c>
      <c r="H53" s="23">
        <v>0</v>
      </c>
      <c r="I53" s="870">
        <v>0</v>
      </c>
      <c r="J53" s="862">
        <v>0</v>
      </c>
      <c r="K53" s="862">
        <v>0</v>
      </c>
      <c r="L53" s="862">
        <v>0</v>
      </c>
      <c r="M53" s="862">
        <v>0</v>
      </c>
      <c r="N53" s="862">
        <v>0</v>
      </c>
      <c r="O53" s="862">
        <v>0</v>
      </c>
      <c r="P53" s="862">
        <v>0</v>
      </c>
      <c r="Q53" s="23">
        <v>0</v>
      </c>
    </row>
    <row r="54" spans="2:17" ht="33" x14ac:dyDescent="0.3">
      <c r="B54" s="288" t="s">
        <v>1076</v>
      </c>
      <c r="C54" s="873" t="s">
        <v>1742</v>
      </c>
      <c r="D54" s="892">
        <v>6.6</v>
      </c>
      <c r="E54" s="862">
        <v>6.6</v>
      </c>
      <c r="F54" s="23">
        <v>0</v>
      </c>
      <c r="G54" s="23">
        <v>0</v>
      </c>
      <c r="H54" s="23">
        <v>0</v>
      </c>
      <c r="I54" s="870">
        <v>0</v>
      </c>
      <c r="J54" s="862">
        <v>0</v>
      </c>
      <c r="K54" s="862">
        <v>0</v>
      </c>
      <c r="L54" s="862">
        <v>0</v>
      </c>
      <c r="M54" s="862">
        <v>0</v>
      </c>
      <c r="N54" s="862">
        <v>6.6</v>
      </c>
      <c r="O54" s="862">
        <v>-2.8</v>
      </c>
      <c r="P54" s="862">
        <v>0</v>
      </c>
      <c r="Q54" s="23">
        <v>-2.8</v>
      </c>
    </row>
    <row r="55" spans="2:17" x14ac:dyDescent="0.3">
      <c r="B55" s="288" t="s">
        <v>1078</v>
      </c>
      <c r="C55" s="873" t="s">
        <v>1744</v>
      </c>
      <c r="D55" s="892">
        <v>0.5</v>
      </c>
      <c r="E55" s="862">
        <v>0.5</v>
      </c>
      <c r="F55" s="23">
        <v>0</v>
      </c>
      <c r="G55" s="23">
        <v>0</v>
      </c>
      <c r="H55" s="23">
        <v>0</v>
      </c>
      <c r="I55" s="870">
        <v>0</v>
      </c>
      <c r="J55" s="862">
        <v>0</v>
      </c>
      <c r="K55" s="862">
        <v>0</v>
      </c>
      <c r="L55" s="862">
        <v>0</v>
      </c>
      <c r="M55" s="862">
        <v>0</v>
      </c>
      <c r="N55" s="862">
        <v>0.5</v>
      </c>
      <c r="O55" s="862">
        <v>-0.5</v>
      </c>
      <c r="P55" s="862">
        <v>0</v>
      </c>
      <c r="Q55" s="23">
        <v>-0.5</v>
      </c>
    </row>
    <row r="56" spans="2:17" x14ac:dyDescent="0.3">
      <c r="B56" s="288" t="s">
        <v>1080</v>
      </c>
      <c r="C56" s="873" t="s">
        <v>1758</v>
      </c>
      <c r="D56" s="892">
        <v>58.1</v>
      </c>
      <c r="E56" s="862">
        <v>58.1</v>
      </c>
      <c r="F56" s="23">
        <v>0</v>
      </c>
      <c r="G56" s="23">
        <v>0</v>
      </c>
      <c r="H56" s="23">
        <v>0</v>
      </c>
      <c r="I56" s="870">
        <v>2.5099999999999998</v>
      </c>
      <c r="J56" s="862">
        <v>0</v>
      </c>
      <c r="K56" s="862">
        <v>0</v>
      </c>
      <c r="L56" s="862">
        <v>0</v>
      </c>
      <c r="M56" s="862">
        <v>0</v>
      </c>
      <c r="N56" s="862">
        <v>0</v>
      </c>
      <c r="O56" s="862">
        <v>-0.1</v>
      </c>
      <c r="P56" s="862">
        <v>0</v>
      </c>
      <c r="Q56" s="23">
        <v>0</v>
      </c>
    </row>
    <row r="57" spans="2:17" x14ac:dyDescent="0.3">
      <c r="B57" s="288" t="s">
        <v>1082</v>
      </c>
      <c r="C57" s="873" t="s">
        <v>1828</v>
      </c>
      <c r="D57" s="892">
        <v>16.7</v>
      </c>
      <c r="E57" s="862">
        <v>6.3</v>
      </c>
      <c r="F57" s="23">
        <v>7.3</v>
      </c>
      <c r="G57" s="23">
        <v>1.5</v>
      </c>
      <c r="H57" s="23">
        <v>1.7</v>
      </c>
      <c r="I57" s="870">
        <v>8.09</v>
      </c>
      <c r="J57" s="862">
        <v>0</v>
      </c>
      <c r="K57" s="862">
        <v>0</v>
      </c>
      <c r="L57" s="862">
        <v>0</v>
      </c>
      <c r="M57" s="862">
        <v>0</v>
      </c>
      <c r="N57" s="862">
        <v>0</v>
      </c>
      <c r="O57" s="862">
        <v>0</v>
      </c>
      <c r="P57" s="862">
        <v>0</v>
      </c>
      <c r="Q57" s="23">
        <v>0</v>
      </c>
    </row>
    <row r="58" spans="2:17" x14ac:dyDescent="0.3">
      <c r="B58" s="288" t="s">
        <v>1083</v>
      </c>
      <c r="C58" s="873" t="s">
        <v>1829</v>
      </c>
      <c r="D58" s="892">
        <v>35.299999999999997</v>
      </c>
      <c r="E58" s="862">
        <v>35.299999999999997</v>
      </c>
      <c r="F58" s="23">
        <v>0</v>
      </c>
      <c r="G58" s="23">
        <v>0</v>
      </c>
      <c r="H58" s="23">
        <v>0</v>
      </c>
      <c r="I58" s="870">
        <v>1.4</v>
      </c>
      <c r="J58" s="862">
        <v>0</v>
      </c>
      <c r="K58" s="862">
        <v>0</v>
      </c>
      <c r="L58" s="862">
        <v>0</v>
      </c>
      <c r="M58" s="862">
        <v>0</v>
      </c>
      <c r="N58" s="862">
        <v>0</v>
      </c>
      <c r="O58" s="862">
        <v>0</v>
      </c>
      <c r="P58" s="862">
        <v>0</v>
      </c>
      <c r="Q58" s="23">
        <v>0</v>
      </c>
    </row>
    <row r="59" spans="2:17" x14ac:dyDescent="0.3">
      <c r="B59" s="288" t="s">
        <v>1084</v>
      </c>
      <c r="C59" s="873" t="s">
        <v>1830</v>
      </c>
      <c r="D59" s="892">
        <v>0</v>
      </c>
      <c r="E59" s="862">
        <v>0</v>
      </c>
      <c r="F59" s="23">
        <v>0</v>
      </c>
      <c r="G59" s="23">
        <v>0</v>
      </c>
      <c r="H59" s="23">
        <v>0</v>
      </c>
      <c r="I59" s="870">
        <v>0</v>
      </c>
      <c r="J59" s="862">
        <v>0</v>
      </c>
      <c r="K59" s="862">
        <v>0</v>
      </c>
      <c r="L59" s="862">
        <v>0</v>
      </c>
      <c r="M59" s="862">
        <v>0</v>
      </c>
      <c r="N59" s="862">
        <v>0</v>
      </c>
      <c r="O59" s="862">
        <v>0</v>
      </c>
      <c r="P59" s="862">
        <v>0</v>
      </c>
      <c r="Q59" s="23">
        <v>0</v>
      </c>
    </row>
    <row r="60" spans="2:17" ht="33" x14ac:dyDescent="0.3">
      <c r="B60" s="883" t="s">
        <v>1085</v>
      </c>
      <c r="C60" s="893" t="s">
        <v>1831</v>
      </c>
      <c r="D60" s="894">
        <v>0</v>
      </c>
      <c r="E60" s="885">
        <v>0</v>
      </c>
      <c r="F60" s="44">
        <v>0</v>
      </c>
      <c r="G60" s="44">
        <v>0</v>
      </c>
      <c r="H60" s="44">
        <v>0</v>
      </c>
      <c r="I60" s="899">
        <v>0</v>
      </c>
      <c r="J60" s="885">
        <v>0</v>
      </c>
      <c r="K60" s="885">
        <v>0</v>
      </c>
      <c r="L60" s="885">
        <v>0</v>
      </c>
      <c r="M60" s="885">
        <v>0</v>
      </c>
      <c r="N60" s="885">
        <v>0</v>
      </c>
      <c r="O60" s="885">
        <v>0</v>
      </c>
      <c r="P60" s="885">
        <v>0</v>
      </c>
      <c r="Q60" s="44">
        <v>0</v>
      </c>
    </row>
    <row r="61" spans="2:17" ht="30" customHeight="1" x14ac:dyDescent="0.3"/>
    <row r="62" spans="2:17" x14ac:dyDescent="0.3">
      <c r="B62" s="128"/>
      <c r="C62" s="128"/>
      <c r="D62" s="16" t="s">
        <v>183</v>
      </c>
      <c r="E62" s="16" t="s">
        <v>184</v>
      </c>
      <c r="F62" s="16" t="s">
        <v>185</v>
      </c>
      <c r="G62" s="16" t="s">
        <v>221</v>
      </c>
      <c r="H62" s="16" t="s">
        <v>222</v>
      </c>
      <c r="I62" s="16" t="s">
        <v>284</v>
      </c>
      <c r="J62" s="16" t="s">
        <v>285</v>
      </c>
      <c r="K62" s="16" t="s">
        <v>1043</v>
      </c>
      <c r="L62" s="16" t="s">
        <v>1044</v>
      </c>
      <c r="M62" s="16" t="s">
        <v>1045</v>
      </c>
      <c r="N62" s="16" t="s">
        <v>1046</v>
      </c>
      <c r="O62" s="16" t="s">
        <v>1047</v>
      </c>
      <c r="P62" s="16" t="s">
        <v>1048</v>
      </c>
      <c r="Q62" s="16" t="s">
        <v>1049</v>
      </c>
    </row>
    <row r="63" spans="2:17" x14ac:dyDescent="0.3">
      <c r="B63" s="128"/>
      <c r="C63" s="128"/>
      <c r="D63" s="1382" t="s">
        <v>1104</v>
      </c>
      <c r="E63" s="1382"/>
      <c r="F63" s="1382"/>
      <c r="G63" s="1382"/>
      <c r="H63" s="1382"/>
      <c r="I63" s="1382"/>
      <c r="J63" s="1382"/>
      <c r="K63" s="1382"/>
      <c r="L63" s="1382"/>
      <c r="M63" s="1382"/>
      <c r="N63" s="1382"/>
      <c r="O63" s="1382"/>
      <c r="P63" s="1382"/>
      <c r="Q63" s="1382"/>
    </row>
    <row r="64" spans="2:17" x14ac:dyDescent="0.3">
      <c r="B64" s="128"/>
      <c r="C64" s="1326" t="s">
        <v>1834</v>
      </c>
      <c r="D64" s="190"/>
      <c r="E64" s="1383" t="s">
        <v>1818</v>
      </c>
      <c r="F64" s="1383"/>
      <c r="G64" s="1383"/>
      <c r="H64" s="1383"/>
      <c r="I64" s="1383"/>
      <c r="J64" s="1383"/>
      <c r="K64" s="1383"/>
      <c r="L64" s="1383"/>
      <c r="M64" s="1383"/>
      <c r="N64" s="1383"/>
      <c r="O64" s="1383"/>
      <c r="P64" s="1383"/>
      <c r="Q64" s="1383"/>
    </row>
    <row r="65" spans="2:17" x14ac:dyDescent="0.3">
      <c r="B65" s="128"/>
      <c r="C65" s="1326"/>
      <c r="D65" s="190"/>
      <c r="E65" s="1382" t="s">
        <v>1819</v>
      </c>
      <c r="F65" s="1382"/>
      <c r="G65" s="1382"/>
      <c r="H65" s="1382"/>
      <c r="I65" s="1382"/>
      <c r="J65" s="1384" t="s">
        <v>1820</v>
      </c>
      <c r="K65" s="1384" t="s">
        <v>1821</v>
      </c>
      <c r="L65" s="1384" t="s">
        <v>1822</v>
      </c>
      <c r="M65" s="1384" t="s">
        <v>1823</v>
      </c>
      <c r="N65" s="1384" t="s">
        <v>1824</v>
      </c>
      <c r="O65" s="1383" t="s">
        <v>1825</v>
      </c>
      <c r="P65" s="1383"/>
      <c r="Q65" s="1383"/>
    </row>
    <row r="66" spans="2:17" ht="49.5" x14ac:dyDescent="0.3">
      <c r="B66" s="282"/>
      <c r="C66" s="859" t="s">
        <v>1771</v>
      </c>
      <c r="D66" s="887"/>
      <c r="E66" s="858" t="s">
        <v>1667</v>
      </c>
      <c r="F66" s="15" t="s">
        <v>1668</v>
      </c>
      <c r="G66" s="15" t="s">
        <v>1669</v>
      </c>
      <c r="H66" s="15" t="s">
        <v>1670</v>
      </c>
      <c r="I66" s="15" t="s">
        <v>1826</v>
      </c>
      <c r="J66" s="1353"/>
      <c r="K66" s="1353"/>
      <c r="L66" s="1353"/>
      <c r="M66" s="1353"/>
      <c r="N66" s="1353"/>
      <c r="O66" s="897"/>
      <c r="P66" s="897" t="s">
        <v>1827</v>
      </c>
      <c r="Q66" s="898" t="s">
        <v>1824</v>
      </c>
    </row>
    <row r="67" spans="2:17" x14ac:dyDescent="0.3">
      <c r="B67" s="285" t="s">
        <v>725</v>
      </c>
      <c r="C67" s="860" t="s">
        <v>1678</v>
      </c>
      <c r="D67" s="889">
        <v>0</v>
      </c>
      <c r="E67" s="861">
        <v>0</v>
      </c>
      <c r="F67" s="315">
        <v>0</v>
      </c>
      <c r="G67" s="315">
        <v>0</v>
      </c>
      <c r="H67" s="315">
        <v>0</v>
      </c>
      <c r="I67" s="863">
        <v>0</v>
      </c>
      <c r="J67" s="861">
        <v>0</v>
      </c>
      <c r="K67" s="861">
        <v>0</v>
      </c>
      <c r="L67" s="861">
        <v>0</v>
      </c>
      <c r="M67" s="861">
        <v>0</v>
      </c>
      <c r="N67" s="861">
        <v>0</v>
      </c>
      <c r="O67" s="861">
        <v>0</v>
      </c>
      <c r="P67" s="861">
        <v>0</v>
      </c>
      <c r="Q67" s="315">
        <v>0</v>
      </c>
    </row>
    <row r="68" spans="2:17" x14ac:dyDescent="0.3">
      <c r="B68" s="864" t="s">
        <v>818</v>
      </c>
      <c r="C68" s="890" t="s">
        <v>1679</v>
      </c>
      <c r="D68" s="891">
        <v>0</v>
      </c>
      <c r="E68" s="866">
        <v>0</v>
      </c>
      <c r="F68" s="867">
        <v>0</v>
      </c>
      <c r="G68" s="867">
        <v>0</v>
      </c>
      <c r="H68" s="867">
        <v>0</v>
      </c>
      <c r="I68" s="869">
        <v>0</v>
      </c>
      <c r="J68" s="866">
        <v>0</v>
      </c>
      <c r="K68" s="866">
        <v>0</v>
      </c>
      <c r="L68" s="866">
        <v>0</v>
      </c>
      <c r="M68" s="866">
        <v>0</v>
      </c>
      <c r="N68" s="866">
        <v>0</v>
      </c>
      <c r="O68" s="866">
        <v>0</v>
      </c>
      <c r="P68" s="866">
        <v>0</v>
      </c>
      <c r="Q68" s="867">
        <v>0</v>
      </c>
    </row>
    <row r="69" spans="2:17" x14ac:dyDescent="0.3">
      <c r="B69" s="287" t="s">
        <v>1068</v>
      </c>
      <c r="C69" s="890" t="s">
        <v>1686</v>
      </c>
      <c r="D69" s="892">
        <v>196.5</v>
      </c>
      <c r="E69" s="862">
        <v>24.7</v>
      </c>
      <c r="F69" s="23">
        <v>161.30000000000001</v>
      </c>
      <c r="G69" s="23">
        <v>10.5</v>
      </c>
      <c r="H69" s="23">
        <v>0</v>
      </c>
      <c r="I69" s="870">
        <v>6.49</v>
      </c>
      <c r="J69" s="862">
        <v>0</v>
      </c>
      <c r="K69" s="862">
        <v>0</v>
      </c>
      <c r="L69" s="862">
        <v>0</v>
      </c>
      <c r="M69" s="862">
        <v>0</v>
      </c>
      <c r="N69" s="862">
        <v>2.4</v>
      </c>
      <c r="O69" s="862">
        <v>-1.6</v>
      </c>
      <c r="P69" s="862">
        <v>0</v>
      </c>
      <c r="Q69" s="23">
        <v>-0.8</v>
      </c>
    </row>
    <row r="70" spans="2:17" x14ac:dyDescent="0.3">
      <c r="B70" s="288" t="s">
        <v>1070</v>
      </c>
      <c r="C70" s="873" t="s">
        <v>1723</v>
      </c>
      <c r="D70" s="892">
        <v>0</v>
      </c>
      <c r="E70" s="862">
        <v>0</v>
      </c>
      <c r="F70" s="23">
        <v>0</v>
      </c>
      <c r="G70" s="23">
        <v>0</v>
      </c>
      <c r="H70" s="23">
        <v>0</v>
      </c>
      <c r="I70" s="870">
        <v>0</v>
      </c>
      <c r="J70" s="862">
        <v>0</v>
      </c>
      <c r="K70" s="862">
        <v>0</v>
      </c>
      <c r="L70" s="862">
        <v>0</v>
      </c>
      <c r="M70" s="862">
        <v>0</v>
      </c>
      <c r="N70" s="862">
        <v>0</v>
      </c>
      <c r="O70" s="862">
        <v>0</v>
      </c>
      <c r="P70" s="862">
        <v>0</v>
      </c>
      <c r="Q70" s="23">
        <v>0</v>
      </c>
    </row>
    <row r="71" spans="2:17" ht="33" x14ac:dyDescent="0.3">
      <c r="B71" s="288" t="s">
        <v>1072</v>
      </c>
      <c r="C71" s="873" t="s">
        <v>1732</v>
      </c>
      <c r="D71" s="892">
        <v>0</v>
      </c>
      <c r="E71" s="862">
        <v>0</v>
      </c>
      <c r="F71" s="23">
        <v>0</v>
      </c>
      <c r="G71" s="23">
        <v>0</v>
      </c>
      <c r="H71" s="23">
        <v>0</v>
      </c>
      <c r="I71" s="870">
        <v>0</v>
      </c>
      <c r="J71" s="862">
        <v>0</v>
      </c>
      <c r="K71" s="862">
        <v>0</v>
      </c>
      <c r="L71" s="862">
        <v>0</v>
      </c>
      <c r="M71" s="862">
        <v>0</v>
      </c>
      <c r="N71" s="862">
        <v>0</v>
      </c>
      <c r="O71" s="862">
        <v>0</v>
      </c>
      <c r="P71" s="862">
        <v>0</v>
      </c>
      <c r="Q71" s="23">
        <v>0</v>
      </c>
    </row>
    <row r="72" spans="2:17" x14ac:dyDescent="0.3">
      <c r="B72" s="288" t="s">
        <v>1074</v>
      </c>
      <c r="C72" s="873" t="s">
        <v>1734</v>
      </c>
      <c r="D72" s="892">
        <v>0</v>
      </c>
      <c r="E72" s="862">
        <v>0</v>
      </c>
      <c r="F72" s="23">
        <v>0</v>
      </c>
      <c r="G72" s="23">
        <v>0</v>
      </c>
      <c r="H72" s="23">
        <v>0</v>
      </c>
      <c r="I72" s="870">
        <v>0</v>
      </c>
      <c r="J72" s="862">
        <v>0</v>
      </c>
      <c r="K72" s="862">
        <v>0</v>
      </c>
      <c r="L72" s="862">
        <v>0</v>
      </c>
      <c r="M72" s="862">
        <v>0</v>
      </c>
      <c r="N72" s="862">
        <v>0</v>
      </c>
      <c r="O72" s="862">
        <v>0</v>
      </c>
      <c r="P72" s="862">
        <v>0</v>
      </c>
      <c r="Q72" s="23">
        <v>0</v>
      </c>
    </row>
    <row r="73" spans="2:17" ht="33" x14ac:dyDescent="0.3">
      <c r="B73" s="288" t="s">
        <v>1076</v>
      </c>
      <c r="C73" s="873" t="s">
        <v>1742</v>
      </c>
      <c r="D73" s="892">
        <v>0.3</v>
      </c>
      <c r="E73" s="862">
        <v>0.3</v>
      </c>
      <c r="F73" s="23">
        <v>0</v>
      </c>
      <c r="G73" s="23">
        <v>0</v>
      </c>
      <c r="H73" s="23">
        <v>0</v>
      </c>
      <c r="I73" s="870">
        <v>0.33</v>
      </c>
      <c r="J73" s="862">
        <v>0</v>
      </c>
      <c r="K73" s="862">
        <v>0</v>
      </c>
      <c r="L73" s="862">
        <v>0</v>
      </c>
      <c r="M73" s="862">
        <v>0</v>
      </c>
      <c r="N73" s="862">
        <v>0</v>
      </c>
      <c r="O73" s="862">
        <v>0</v>
      </c>
      <c r="P73" s="862">
        <v>0</v>
      </c>
      <c r="Q73" s="23">
        <v>0</v>
      </c>
    </row>
    <row r="74" spans="2:17" x14ac:dyDescent="0.3">
      <c r="B74" s="288" t="s">
        <v>1078</v>
      </c>
      <c r="C74" s="873" t="s">
        <v>1744</v>
      </c>
      <c r="D74" s="892">
        <v>41.4</v>
      </c>
      <c r="E74" s="862">
        <v>1.3</v>
      </c>
      <c r="F74" s="23">
        <v>2</v>
      </c>
      <c r="G74" s="23">
        <v>38.200000000000003</v>
      </c>
      <c r="H74" s="23">
        <v>0</v>
      </c>
      <c r="I74" s="870">
        <v>10.43</v>
      </c>
      <c r="J74" s="862">
        <v>0</v>
      </c>
      <c r="K74" s="862">
        <v>0</v>
      </c>
      <c r="L74" s="862">
        <v>0</v>
      </c>
      <c r="M74" s="862">
        <v>0</v>
      </c>
      <c r="N74" s="862">
        <v>0</v>
      </c>
      <c r="O74" s="862">
        <v>0</v>
      </c>
      <c r="P74" s="862">
        <v>0</v>
      </c>
      <c r="Q74" s="23">
        <v>0</v>
      </c>
    </row>
    <row r="75" spans="2:17" x14ac:dyDescent="0.3">
      <c r="B75" s="288" t="s">
        <v>1080</v>
      </c>
      <c r="C75" s="873" t="s">
        <v>1758</v>
      </c>
      <c r="D75" s="892">
        <v>0</v>
      </c>
      <c r="E75" s="862">
        <v>0</v>
      </c>
      <c r="F75" s="23">
        <v>0</v>
      </c>
      <c r="G75" s="23">
        <v>0</v>
      </c>
      <c r="H75" s="23">
        <v>0</v>
      </c>
      <c r="I75" s="870">
        <v>0</v>
      </c>
      <c r="J75" s="862">
        <v>0</v>
      </c>
      <c r="K75" s="862">
        <v>0</v>
      </c>
      <c r="L75" s="862">
        <v>0</v>
      </c>
      <c r="M75" s="862">
        <v>0</v>
      </c>
      <c r="N75" s="862">
        <v>0</v>
      </c>
      <c r="O75" s="862">
        <v>0</v>
      </c>
      <c r="P75" s="862">
        <v>0</v>
      </c>
      <c r="Q75" s="23">
        <v>0</v>
      </c>
    </row>
    <row r="76" spans="2:17" x14ac:dyDescent="0.3">
      <c r="B76" s="288" t="s">
        <v>1082</v>
      </c>
      <c r="C76" s="873" t="s">
        <v>1828</v>
      </c>
      <c r="D76" s="892">
        <v>11.5</v>
      </c>
      <c r="E76" s="862">
        <v>2.9</v>
      </c>
      <c r="F76" s="23">
        <v>4.5</v>
      </c>
      <c r="G76" s="23">
        <v>1</v>
      </c>
      <c r="H76" s="23">
        <v>3.1</v>
      </c>
      <c r="I76" s="870">
        <v>11.25</v>
      </c>
      <c r="J76" s="862">
        <v>3.4</v>
      </c>
      <c r="K76" s="862">
        <v>0</v>
      </c>
      <c r="L76" s="862">
        <v>0</v>
      </c>
      <c r="M76" s="862">
        <v>0</v>
      </c>
      <c r="N76" s="862">
        <v>0</v>
      </c>
      <c r="O76" s="862">
        <v>0</v>
      </c>
      <c r="P76" s="862">
        <v>0</v>
      </c>
      <c r="Q76" s="23">
        <v>0</v>
      </c>
    </row>
    <row r="77" spans="2:17" x14ac:dyDescent="0.3">
      <c r="B77" s="288" t="s">
        <v>1083</v>
      </c>
      <c r="C77" s="873" t="s">
        <v>1829</v>
      </c>
      <c r="D77" s="892">
        <v>0.6</v>
      </c>
      <c r="E77" s="862">
        <v>0</v>
      </c>
      <c r="F77" s="23">
        <v>0</v>
      </c>
      <c r="G77" s="23">
        <v>0.6</v>
      </c>
      <c r="H77" s="23">
        <v>0</v>
      </c>
      <c r="I77" s="870">
        <v>11.08</v>
      </c>
      <c r="J77" s="862">
        <v>0</v>
      </c>
      <c r="K77" s="862">
        <v>0</v>
      </c>
      <c r="L77" s="862">
        <v>0</v>
      </c>
      <c r="M77" s="862">
        <v>0</v>
      </c>
      <c r="N77" s="862">
        <v>0</v>
      </c>
      <c r="O77" s="862">
        <v>0</v>
      </c>
      <c r="P77" s="862">
        <v>0</v>
      </c>
      <c r="Q77" s="23">
        <v>0</v>
      </c>
    </row>
    <row r="78" spans="2:17" x14ac:dyDescent="0.3">
      <c r="B78" s="288" t="s">
        <v>1084</v>
      </c>
      <c r="C78" s="873" t="s">
        <v>1830</v>
      </c>
      <c r="D78" s="892">
        <v>0</v>
      </c>
      <c r="E78" s="862">
        <v>0</v>
      </c>
      <c r="F78" s="23">
        <v>0</v>
      </c>
      <c r="G78" s="23">
        <v>0</v>
      </c>
      <c r="H78" s="23">
        <v>0</v>
      </c>
      <c r="I78" s="870">
        <v>0</v>
      </c>
      <c r="J78" s="862">
        <v>0</v>
      </c>
      <c r="K78" s="862">
        <v>0</v>
      </c>
      <c r="L78" s="862">
        <v>0</v>
      </c>
      <c r="M78" s="862">
        <v>0</v>
      </c>
      <c r="N78" s="862">
        <v>0</v>
      </c>
      <c r="O78" s="862">
        <v>0</v>
      </c>
      <c r="P78" s="862">
        <v>0</v>
      </c>
      <c r="Q78" s="23">
        <v>0</v>
      </c>
    </row>
    <row r="79" spans="2:17" ht="33" x14ac:dyDescent="0.3">
      <c r="B79" s="883" t="s">
        <v>1085</v>
      </c>
      <c r="C79" s="893" t="s">
        <v>1831</v>
      </c>
      <c r="D79" s="894">
        <v>0</v>
      </c>
      <c r="E79" s="885">
        <v>0</v>
      </c>
      <c r="F79" s="44">
        <v>0</v>
      </c>
      <c r="G79" s="44">
        <v>0</v>
      </c>
      <c r="H79" s="44">
        <v>0</v>
      </c>
      <c r="I79" s="899">
        <v>0</v>
      </c>
      <c r="J79" s="885">
        <v>0</v>
      </c>
      <c r="K79" s="885">
        <v>0</v>
      </c>
      <c r="L79" s="885">
        <v>0</v>
      </c>
      <c r="M79" s="885">
        <v>0</v>
      </c>
      <c r="N79" s="885">
        <v>0</v>
      </c>
      <c r="O79" s="885">
        <v>0</v>
      </c>
      <c r="P79" s="885">
        <v>0</v>
      </c>
      <c r="Q79" s="44">
        <v>0</v>
      </c>
    </row>
  </sheetData>
  <mergeCells count="40">
    <mergeCell ref="D6:Q6"/>
    <mergeCell ref="C7:C8"/>
    <mergeCell ref="E7:Q7"/>
    <mergeCell ref="E8:I8"/>
    <mergeCell ref="J8:J9"/>
    <mergeCell ref="K8:K9"/>
    <mergeCell ref="L8:L9"/>
    <mergeCell ref="M8:M9"/>
    <mergeCell ref="N8:N9"/>
    <mergeCell ref="O8:Q8"/>
    <mergeCell ref="D25:Q25"/>
    <mergeCell ref="C26:C27"/>
    <mergeCell ref="E26:Q26"/>
    <mergeCell ref="E27:I27"/>
    <mergeCell ref="J27:J28"/>
    <mergeCell ref="K27:K28"/>
    <mergeCell ref="L27:L28"/>
    <mergeCell ref="M27:M28"/>
    <mergeCell ref="N27:N28"/>
    <mergeCell ref="O27:Q27"/>
    <mergeCell ref="D44:Q44"/>
    <mergeCell ref="C45:C46"/>
    <mergeCell ref="E45:Q45"/>
    <mergeCell ref="E46:I46"/>
    <mergeCell ref="J46:J47"/>
    <mergeCell ref="K46:K47"/>
    <mergeCell ref="L46:L47"/>
    <mergeCell ref="M46:M47"/>
    <mergeCell ref="N46:N47"/>
    <mergeCell ref="O46:Q46"/>
    <mergeCell ref="D63:Q63"/>
    <mergeCell ref="C64:C65"/>
    <mergeCell ref="E64:Q64"/>
    <mergeCell ref="E65:I65"/>
    <mergeCell ref="J65:J66"/>
    <mergeCell ref="K65:K66"/>
    <mergeCell ref="L65:L66"/>
    <mergeCell ref="M65:M66"/>
    <mergeCell ref="N65:N66"/>
    <mergeCell ref="O65:Q65"/>
  </mergeCells>
  <hyperlinks>
    <hyperlink ref="Q2" location="_INDEX" display="Index" xr:uid="{414C1865-B154-4237-928E-D2BEB20F5A9F}"/>
  </hyperlinks>
  <pageMargins left="0.7" right="0.7" top="0.75" bottom="0.75" header="0.3" footer="0.3"/>
  <pageSetup paperSize="9" scale="7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C602-0380-419F-BA4A-4434A1D3139F}">
  <sheetPr>
    <tabColor theme="5"/>
    <pageSetUpPr fitToPage="1"/>
  </sheetPr>
  <dimension ref="B2:G25"/>
  <sheetViews>
    <sheetView showGridLines="0" topLeftCell="B1" zoomScaleNormal="100" workbookViewId="0">
      <selection activeCell="F16" sqref="F16"/>
    </sheetView>
  </sheetViews>
  <sheetFormatPr baseColWidth="10" defaultColWidth="9" defaultRowHeight="16.5" x14ac:dyDescent="0.3"/>
  <cols>
    <col min="1" max="1" width="5" style="4" customWidth="1"/>
    <col min="2" max="2" width="9" style="4"/>
    <col min="3" max="7" width="30.625" style="4" customWidth="1"/>
    <col min="8" max="16384" width="9" style="4"/>
  </cols>
  <sheetData>
    <row r="2" spans="2:7" x14ac:dyDescent="0.3">
      <c r="B2" s="59" t="s">
        <v>1835</v>
      </c>
      <c r="G2" s="1028" t="s">
        <v>180</v>
      </c>
    </row>
    <row r="3" spans="2:7" x14ac:dyDescent="0.3">
      <c r="B3" s="4" t="str">
        <f>Stichtag &amp; " - in %"</f>
        <v>31.12.2024 - in %</v>
      </c>
    </row>
    <row r="5" spans="2:7" x14ac:dyDescent="0.3">
      <c r="C5" s="128"/>
      <c r="D5" s="16" t="s">
        <v>183</v>
      </c>
      <c r="E5" s="16" t="s">
        <v>184</v>
      </c>
      <c r="F5" s="16" t="s">
        <v>185</v>
      </c>
      <c r="G5" s="16" t="s">
        <v>221</v>
      </c>
    </row>
    <row r="6" spans="2:7" x14ac:dyDescent="0.3">
      <c r="C6" s="128"/>
      <c r="D6" s="1382" t="s">
        <v>1836</v>
      </c>
      <c r="E6" s="1382"/>
      <c r="F6" s="1382"/>
      <c r="G6" s="1283" t="s">
        <v>1837</v>
      </c>
    </row>
    <row r="7" spans="2:7" ht="49.5" x14ac:dyDescent="0.3">
      <c r="C7" s="282"/>
      <c r="D7" s="900" t="s">
        <v>1838</v>
      </c>
      <c r="E7" s="898" t="s">
        <v>1839</v>
      </c>
      <c r="F7" s="901" t="s">
        <v>1840</v>
      </c>
      <c r="G7" s="1284"/>
    </row>
    <row r="8" spans="2:7" x14ac:dyDescent="0.3">
      <c r="B8" s="280" t="s">
        <v>725</v>
      </c>
      <c r="C8" s="902" t="s">
        <v>1841</v>
      </c>
      <c r="D8" s="903">
        <v>0.5</v>
      </c>
      <c r="E8" s="904">
        <v>0</v>
      </c>
      <c r="F8" s="904">
        <v>0.5</v>
      </c>
      <c r="G8" s="904">
        <v>44.347000000000001</v>
      </c>
    </row>
    <row r="9" spans="2:7" x14ac:dyDescent="0.3">
      <c r="B9" s="280" t="s">
        <v>818</v>
      </c>
      <c r="C9" s="905" t="s">
        <v>1842</v>
      </c>
      <c r="D9" s="906">
        <v>1.0740000000000001</v>
      </c>
      <c r="E9" s="906">
        <v>0</v>
      </c>
      <c r="F9" s="906">
        <v>1.0740000000000001</v>
      </c>
      <c r="G9" s="906">
        <v>36.283000000000001</v>
      </c>
    </row>
    <row r="10" spans="2:7" x14ac:dyDescent="0.3">
      <c r="D10" s="313"/>
      <c r="E10" s="313"/>
      <c r="F10" s="313"/>
      <c r="G10" s="313"/>
    </row>
    <row r="11" spans="2:7" x14ac:dyDescent="0.3">
      <c r="D11" s="313"/>
      <c r="E11" s="313"/>
      <c r="F11" s="313"/>
      <c r="G11" s="313"/>
    </row>
    <row r="12" spans="2:7" x14ac:dyDescent="0.3">
      <c r="D12" s="313"/>
      <c r="E12" s="313"/>
      <c r="F12" s="313"/>
      <c r="G12" s="313"/>
    </row>
    <row r="13" spans="2:7" x14ac:dyDescent="0.3">
      <c r="D13" s="313"/>
      <c r="E13" s="313"/>
      <c r="F13" s="313"/>
      <c r="G13" s="313"/>
    </row>
    <row r="14" spans="2:7" x14ac:dyDescent="0.3">
      <c r="D14" s="313"/>
      <c r="E14" s="313"/>
      <c r="F14" s="313"/>
      <c r="G14" s="313"/>
    </row>
    <row r="15" spans="2:7" x14ac:dyDescent="0.3">
      <c r="D15" s="313"/>
      <c r="E15" s="313"/>
      <c r="F15" s="313"/>
      <c r="G15" s="313"/>
    </row>
    <row r="25" spans="3:3" x14ac:dyDescent="0.3">
      <c r="C25" s="4" t="s">
        <v>286</v>
      </c>
    </row>
  </sheetData>
  <mergeCells count="2">
    <mergeCell ref="D6:F6"/>
    <mergeCell ref="G6:G7"/>
  </mergeCells>
  <hyperlinks>
    <hyperlink ref="G2" location="_INDEX" display="Index" xr:uid="{2BD84854-257C-43C4-B008-50D1A0C84783}"/>
  </hyperlinks>
  <pageMargins left="0.7" right="0.7" top="0.75" bottom="0.75" header="0.3" footer="0.3"/>
  <pageSetup paperSize="9" scale="7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2BB3-8047-4BA9-81DB-0031DE219AF8}">
  <sheetPr>
    <tabColor theme="5"/>
    <pageSetUpPr fitToPage="1"/>
  </sheetPr>
  <dimension ref="B2:S138"/>
  <sheetViews>
    <sheetView showGridLines="0" topLeftCell="J1" zoomScale="55" zoomScaleNormal="55" workbookViewId="0">
      <pane ySplit="9" topLeftCell="A10" activePane="bottomLeft" state="frozen"/>
      <selection activeCell="G20" sqref="G20"/>
      <selection pane="bottomLeft" activeCell="S9" sqref="S9"/>
    </sheetView>
  </sheetViews>
  <sheetFormatPr baseColWidth="10" defaultColWidth="9" defaultRowHeight="16.5" x14ac:dyDescent="0.3"/>
  <cols>
    <col min="1" max="1" width="5" style="4" customWidth="1"/>
    <col min="2" max="2" width="9" style="4"/>
    <col min="3" max="3" width="40.625" style="4" customWidth="1"/>
    <col min="4" max="4" width="12.625" style="4" customWidth="1"/>
    <col min="5" max="19" width="13.75" style="4" customWidth="1"/>
    <col min="20" max="16384" width="9" style="4"/>
  </cols>
  <sheetData>
    <row r="2" spans="2:19" x14ac:dyDescent="0.3">
      <c r="B2" s="59" t="s">
        <v>1843</v>
      </c>
      <c r="S2" s="1028" t="s">
        <v>180</v>
      </c>
    </row>
    <row r="3" spans="2:19" x14ac:dyDescent="0.3">
      <c r="B3" s="4" t="str">
        <f>Stichtag &amp; Einheit_Mio</f>
        <v>31.12.2024 - in Mio. €</v>
      </c>
    </row>
    <row r="5" spans="2:19" x14ac:dyDescent="0.3">
      <c r="B5" s="128"/>
      <c r="C5" s="128"/>
      <c r="D5" s="16" t="s">
        <v>183</v>
      </c>
      <c r="E5" s="16" t="s">
        <v>184</v>
      </c>
      <c r="F5" s="16" t="s">
        <v>185</v>
      </c>
      <c r="G5" s="16" t="s">
        <v>221</v>
      </c>
      <c r="H5" s="16" t="s">
        <v>222</v>
      </c>
      <c r="I5" s="907" t="s">
        <v>284</v>
      </c>
      <c r="J5" s="16" t="s">
        <v>285</v>
      </c>
      <c r="K5" s="16" t="s">
        <v>1043</v>
      </c>
      <c r="L5" s="16" t="s">
        <v>1044</v>
      </c>
      <c r="M5" s="16" t="s">
        <v>1045</v>
      </c>
      <c r="N5" s="16" t="s">
        <v>1046</v>
      </c>
      <c r="O5" s="16" t="s">
        <v>1047</v>
      </c>
      <c r="P5" s="16" t="s">
        <v>1048</v>
      </c>
      <c r="Q5" s="16" t="s">
        <v>1049</v>
      </c>
      <c r="R5" s="16" t="s">
        <v>1050</v>
      </c>
      <c r="S5" s="16" t="s">
        <v>1224</v>
      </c>
    </row>
    <row r="6" spans="2:19" x14ac:dyDescent="0.3">
      <c r="B6" s="128"/>
      <c r="C6" s="908"/>
      <c r="D6" s="1387" t="s">
        <v>1844</v>
      </c>
      <c r="E6" s="1389" t="s">
        <v>1845</v>
      </c>
      <c r="F6" s="1390"/>
      <c r="G6" s="1390"/>
      <c r="H6" s="1390"/>
      <c r="I6" s="1391"/>
      <c r="J6" s="1389" t="s">
        <v>1846</v>
      </c>
      <c r="K6" s="1390"/>
      <c r="L6" s="1390"/>
      <c r="M6" s="1390"/>
      <c r="N6" s="1391"/>
      <c r="O6" s="1390" t="s">
        <v>1847</v>
      </c>
      <c r="P6" s="1390"/>
      <c r="Q6" s="1390"/>
      <c r="R6" s="1390"/>
      <c r="S6" s="1390"/>
    </row>
    <row r="7" spans="2:19" ht="16.5" customHeight="1" x14ac:dyDescent="0.3">
      <c r="B7" s="128"/>
      <c r="C7" s="1392"/>
      <c r="D7" s="1387"/>
      <c r="E7" s="909"/>
      <c r="F7" s="1383" t="s">
        <v>1848</v>
      </c>
      <c r="G7" s="1383"/>
      <c r="H7" s="1383"/>
      <c r="I7" s="1393"/>
      <c r="J7" s="909"/>
      <c r="K7" s="1383" t="s">
        <v>1848</v>
      </c>
      <c r="L7" s="1383"/>
      <c r="M7" s="1383"/>
      <c r="N7" s="1393"/>
      <c r="O7" s="171"/>
      <c r="P7" s="1383" t="s">
        <v>1848</v>
      </c>
      <c r="Q7" s="1383"/>
      <c r="R7" s="1383"/>
      <c r="S7" s="1383"/>
    </row>
    <row r="8" spans="2:19" x14ac:dyDescent="0.3">
      <c r="B8" s="128"/>
      <c r="C8" s="1392"/>
      <c r="D8" s="1387"/>
      <c r="E8" s="909"/>
      <c r="F8" s="171"/>
      <c r="G8" s="1383" t="s">
        <v>1849</v>
      </c>
      <c r="H8" s="1383"/>
      <c r="I8" s="1393"/>
      <c r="J8" s="909"/>
      <c r="K8" s="171"/>
      <c r="L8" s="1383" t="s">
        <v>1849</v>
      </c>
      <c r="M8" s="1383"/>
      <c r="N8" s="1393"/>
      <c r="O8" s="171"/>
      <c r="P8" s="171"/>
      <c r="Q8" s="1383" t="s">
        <v>1849</v>
      </c>
      <c r="R8" s="1383"/>
      <c r="S8" s="1383"/>
    </row>
    <row r="9" spans="2:19" ht="72" customHeight="1" x14ac:dyDescent="0.3">
      <c r="B9" s="282"/>
      <c r="C9" s="910"/>
      <c r="D9" s="1388"/>
      <c r="E9" s="911"/>
      <c r="F9" s="15"/>
      <c r="G9" s="15" t="s">
        <v>1850</v>
      </c>
      <c r="H9" s="15" t="s">
        <v>1851</v>
      </c>
      <c r="I9" s="912" t="s">
        <v>1852</v>
      </c>
      <c r="J9" s="913"/>
      <c r="K9" s="501"/>
      <c r="L9" s="15" t="s">
        <v>1850</v>
      </c>
      <c r="M9" s="15" t="s">
        <v>1853</v>
      </c>
      <c r="N9" s="912" t="s">
        <v>1852</v>
      </c>
      <c r="O9" s="501"/>
      <c r="P9" s="501"/>
      <c r="Q9" s="15" t="s">
        <v>1850</v>
      </c>
      <c r="R9" s="15" t="s">
        <v>1854</v>
      </c>
      <c r="S9" s="15" t="s">
        <v>1852</v>
      </c>
    </row>
    <row r="10" spans="2:19" s="92" customFormat="1" ht="23.1" customHeight="1" x14ac:dyDescent="0.2">
      <c r="B10" s="914"/>
      <c r="C10" s="1385" t="s">
        <v>1855</v>
      </c>
      <c r="D10" s="1385"/>
      <c r="E10" s="1385"/>
      <c r="F10" s="1385"/>
      <c r="G10" s="1385"/>
      <c r="H10" s="1385"/>
      <c r="I10" s="1385"/>
      <c r="J10" s="1385"/>
      <c r="K10" s="1385"/>
      <c r="L10" s="1385"/>
      <c r="M10" s="1385"/>
      <c r="N10" s="1385"/>
      <c r="O10" s="1385"/>
      <c r="P10" s="1385"/>
      <c r="Q10" s="1385"/>
      <c r="R10" s="1385"/>
      <c r="S10" s="1385"/>
    </row>
    <row r="11" spans="2:19" ht="72.75" customHeight="1" x14ac:dyDescent="0.3">
      <c r="B11" s="864" t="s">
        <v>725</v>
      </c>
      <c r="C11" s="915" t="s">
        <v>1856</v>
      </c>
      <c r="D11" s="916">
        <v>16862.3</v>
      </c>
      <c r="E11" s="917">
        <v>8118.9</v>
      </c>
      <c r="F11" s="917">
        <v>172.6</v>
      </c>
      <c r="G11" s="917">
        <v>109.9</v>
      </c>
      <c r="H11" s="917">
        <v>0.8</v>
      </c>
      <c r="I11" s="916">
        <v>0.8</v>
      </c>
      <c r="J11" s="917">
        <v>0</v>
      </c>
      <c r="K11" s="917">
        <v>0</v>
      </c>
      <c r="L11" s="917">
        <v>0</v>
      </c>
      <c r="M11" s="917">
        <v>0</v>
      </c>
      <c r="N11" s="916">
        <v>0</v>
      </c>
      <c r="O11" s="917">
        <v>8118.9</v>
      </c>
      <c r="P11" s="917">
        <v>172.6</v>
      </c>
      <c r="Q11" s="917">
        <v>109.9</v>
      </c>
      <c r="R11" s="917">
        <v>0.8</v>
      </c>
      <c r="S11" s="917">
        <v>0.8</v>
      </c>
    </row>
    <row r="12" spans="2:19" x14ac:dyDescent="0.3">
      <c r="B12" s="864" t="s">
        <v>818</v>
      </c>
      <c r="C12" s="918" t="s">
        <v>1857</v>
      </c>
      <c r="D12" s="919">
        <v>2550.5</v>
      </c>
      <c r="E12" s="920">
        <v>330.9</v>
      </c>
      <c r="F12" s="921">
        <v>20.399999999999999</v>
      </c>
      <c r="G12" s="921">
        <v>8.3000000000000007</v>
      </c>
      <c r="H12" s="921">
        <v>0.8</v>
      </c>
      <c r="I12" s="922">
        <v>0.8</v>
      </c>
      <c r="J12" s="920">
        <v>0</v>
      </c>
      <c r="K12" s="921">
        <v>0</v>
      </c>
      <c r="L12" s="921">
        <v>0</v>
      </c>
      <c r="M12" s="921">
        <v>0</v>
      </c>
      <c r="N12" s="922">
        <v>0</v>
      </c>
      <c r="O12" s="920">
        <v>330.9</v>
      </c>
      <c r="P12" s="921">
        <v>20.399999999999999</v>
      </c>
      <c r="Q12" s="921">
        <v>8.3000000000000007</v>
      </c>
      <c r="R12" s="923">
        <v>0.8</v>
      </c>
      <c r="S12" s="923">
        <v>0.8</v>
      </c>
    </row>
    <row r="13" spans="2:19" x14ac:dyDescent="0.3">
      <c r="B13" s="287" t="s">
        <v>1068</v>
      </c>
      <c r="C13" s="924" t="s">
        <v>1071</v>
      </c>
      <c r="D13" s="925">
        <v>2527.3000000000002</v>
      </c>
      <c r="E13" s="926">
        <v>330.9</v>
      </c>
      <c r="F13" s="927">
        <v>20.399999999999999</v>
      </c>
      <c r="G13" s="927">
        <v>8.3000000000000007</v>
      </c>
      <c r="H13" s="927">
        <v>0.8</v>
      </c>
      <c r="I13" s="928">
        <v>0.8</v>
      </c>
      <c r="J13" s="926">
        <v>0</v>
      </c>
      <c r="K13" s="927">
        <v>0</v>
      </c>
      <c r="L13" s="927">
        <v>0</v>
      </c>
      <c r="M13" s="927">
        <v>0</v>
      </c>
      <c r="N13" s="928">
        <v>0</v>
      </c>
      <c r="O13" s="926">
        <v>330.9</v>
      </c>
      <c r="P13" s="927">
        <v>20.399999999999999</v>
      </c>
      <c r="Q13" s="927">
        <v>8.3000000000000007</v>
      </c>
      <c r="R13" s="929">
        <v>0.8</v>
      </c>
      <c r="S13" s="929">
        <v>0.8</v>
      </c>
    </row>
    <row r="14" spans="2:19" x14ac:dyDescent="0.3">
      <c r="B14" s="288" t="s">
        <v>1070</v>
      </c>
      <c r="C14" s="930" t="s">
        <v>1066</v>
      </c>
      <c r="D14" s="925">
        <v>73.900000000000006</v>
      </c>
      <c r="E14" s="926">
        <v>0</v>
      </c>
      <c r="F14" s="927">
        <v>0</v>
      </c>
      <c r="G14" s="927">
        <v>0</v>
      </c>
      <c r="H14" s="927">
        <v>0</v>
      </c>
      <c r="I14" s="928">
        <v>0</v>
      </c>
      <c r="J14" s="926">
        <v>0</v>
      </c>
      <c r="K14" s="927">
        <v>0</v>
      </c>
      <c r="L14" s="927">
        <v>0</v>
      </c>
      <c r="M14" s="927">
        <v>0</v>
      </c>
      <c r="N14" s="928">
        <v>0</v>
      </c>
      <c r="O14" s="926">
        <v>0</v>
      </c>
      <c r="P14" s="927">
        <v>0</v>
      </c>
      <c r="Q14" s="927">
        <v>0</v>
      </c>
      <c r="R14" s="929">
        <v>0</v>
      </c>
      <c r="S14" s="929">
        <v>0</v>
      </c>
    </row>
    <row r="15" spans="2:19" ht="18" x14ac:dyDescent="0.3">
      <c r="B15" s="288" t="s">
        <v>1072</v>
      </c>
      <c r="C15" s="931" t="s">
        <v>1858</v>
      </c>
      <c r="D15" s="925">
        <v>2453.3000000000002</v>
      </c>
      <c r="E15" s="926">
        <v>330.9</v>
      </c>
      <c r="F15" s="927">
        <v>20.399999999999999</v>
      </c>
      <c r="G15" s="927">
        <v>8.3000000000000007</v>
      </c>
      <c r="H15" s="927">
        <v>0.8</v>
      </c>
      <c r="I15" s="928">
        <v>0.8</v>
      </c>
      <c r="J15" s="926">
        <v>0</v>
      </c>
      <c r="K15" s="927">
        <v>0</v>
      </c>
      <c r="L15" s="927">
        <v>0</v>
      </c>
      <c r="M15" s="927">
        <v>0</v>
      </c>
      <c r="N15" s="928">
        <v>0</v>
      </c>
      <c r="O15" s="926">
        <v>330.9</v>
      </c>
      <c r="P15" s="927">
        <v>20.399999999999999</v>
      </c>
      <c r="Q15" s="927">
        <v>8.3000000000000007</v>
      </c>
      <c r="R15" s="929">
        <v>0.8</v>
      </c>
      <c r="S15" s="929">
        <v>0.8</v>
      </c>
    </row>
    <row r="16" spans="2:19" x14ac:dyDescent="0.3">
      <c r="B16" s="288" t="s">
        <v>1074</v>
      </c>
      <c r="C16" s="930" t="s">
        <v>1629</v>
      </c>
      <c r="D16" s="925">
        <v>0</v>
      </c>
      <c r="E16" s="926">
        <v>0</v>
      </c>
      <c r="F16" s="927">
        <v>0</v>
      </c>
      <c r="G16" s="932">
        <v>0</v>
      </c>
      <c r="H16" s="927">
        <v>0</v>
      </c>
      <c r="I16" s="928">
        <v>0</v>
      </c>
      <c r="J16" s="926">
        <v>0</v>
      </c>
      <c r="K16" s="927">
        <v>0</v>
      </c>
      <c r="L16" s="932">
        <v>0</v>
      </c>
      <c r="M16" s="927">
        <v>0</v>
      </c>
      <c r="N16" s="928">
        <v>0</v>
      </c>
      <c r="O16" s="926">
        <v>0</v>
      </c>
      <c r="P16" s="927">
        <v>0</v>
      </c>
      <c r="Q16" s="932">
        <v>0</v>
      </c>
      <c r="R16" s="929">
        <v>0</v>
      </c>
      <c r="S16" s="929">
        <v>0</v>
      </c>
    </row>
    <row r="17" spans="2:19" x14ac:dyDescent="0.3">
      <c r="B17" s="288" t="s">
        <v>1076</v>
      </c>
      <c r="C17" s="933" t="s">
        <v>1073</v>
      </c>
      <c r="D17" s="925">
        <v>23.2</v>
      </c>
      <c r="E17" s="926">
        <v>0</v>
      </c>
      <c r="F17" s="927">
        <v>0</v>
      </c>
      <c r="G17" s="927">
        <v>0</v>
      </c>
      <c r="H17" s="927">
        <v>0</v>
      </c>
      <c r="I17" s="928">
        <v>0</v>
      </c>
      <c r="J17" s="926">
        <v>0</v>
      </c>
      <c r="K17" s="927">
        <v>0</v>
      </c>
      <c r="L17" s="927">
        <v>0</v>
      </c>
      <c r="M17" s="927">
        <v>0</v>
      </c>
      <c r="N17" s="928">
        <v>0</v>
      </c>
      <c r="O17" s="926">
        <v>0</v>
      </c>
      <c r="P17" s="927">
        <v>0</v>
      </c>
      <c r="Q17" s="927">
        <v>0</v>
      </c>
      <c r="R17" s="929">
        <v>0</v>
      </c>
      <c r="S17" s="929">
        <v>0</v>
      </c>
    </row>
    <row r="18" spans="2:19" x14ac:dyDescent="0.3">
      <c r="B18" s="288" t="s">
        <v>1078</v>
      </c>
      <c r="C18" s="930" t="s">
        <v>1859</v>
      </c>
      <c r="D18" s="925">
        <v>0</v>
      </c>
      <c r="E18" s="926">
        <v>0</v>
      </c>
      <c r="F18" s="927">
        <v>0</v>
      </c>
      <c r="G18" s="927">
        <v>0</v>
      </c>
      <c r="H18" s="927">
        <v>0</v>
      </c>
      <c r="I18" s="928">
        <v>0</v>
      </c>
      <c r="J18" s="926">
        <v>0</v>
      </c>
      <c r="K18" s="927">
        <v>0</v>
      </c>
      <c r="L18" s="927">
        <v>0</v>
      </c>
      <c r="M18" s="927">
        <v>0</v>
      </c>
      <c r="N18" s="928">
        <v>0</v>
      </c>
      <c r="O18" s="926">
        <v>0</v>
      </c>
      <c r="P18" s="927">
        <v>0</v>
      </c>
      <c r="Q18" s="927">
        <v>0</v>
      </c>
      <c r="R18" s="929">
        <v>0</v>
      </c>
      <c r="S18" s="929">
        <v>0</v>
      </c>
    </row>
    <row r="19" spans="2:19" x14ac:dyDescent="0.3">
      <c r="B19" s="288" t="s">
        <v>1080</v>
      </c>
      <c r="C19" s="934" t="s">
        <v>1066</v>
      </c>
      <c r="D19" s="925">
        <v>0</v>
      </c>
      <c r="E19" s="926">
        <v>0</v>
      </c>
      <c r="F19" s="927">
        <v>0</v>
      </c>
      <c r="G19" s="927">
        <v>0</v>
      </c>
      <c r="H19" s="927">
        <v>0</v>
      </c>
      <c r="I19" s="928">
        <v>0</v>
      </c>
      <c r="J19" s="926">
        <v>0</v>
      </c>
      <c r="K19" s="927">
        <v>0</v>
      </c>
      <c r="L19" s="927">
        <v>0</v>
      </c>
      <c r="M19" s="927">
        <v>0</v>
      </c>
      <c r="N19" s="928">
        <v>0</v>
      </c>
      <c r="O19" s="926">
        <v>0</v>
      </c>
      <c r="P19" s="927">
        <v>0</v>
      </c>
      <c r="Q19" s="927">
        <v>0</v>
      </c>
      <c r="R19" s="929">
        <v>0</v>
      </c>
      <c r="S19" s="929">
        <v>0</v>
      </c>
    </row>
    <row r="20" spans="2:19" ht="18" x14ac:dyDescent="0.3">
      <c r="B20" s="288" t="s">
        <v>1082</v>
      </c>
      <c r="C20" s="935" t="s">
        <v>1858</v>
      </c>
      <c r="D20" s="925">
        <v>0</v>
      </c>
      <c r="E20" s="926">
        <v>0</v>
      </c>
      <c r="F20" s="927">
        <v>0</v>
      </c>
      <c r="G20" s="927">
        <v>0</v>
      </c>
      <c r="H20" s="927">
        <v>0</v>
      </c>
      <c r="I20" s="928">
        <v>0</v>
      </c>
      <c r="J20" s="926">
        <v>0</v>
      </c>
      <c r="K20" s="927">
        <v>0</v>
      </c>
      <c r="L20" s="927">
        <v>0</v>
      </c>
      <c r="M20" s="927">
        <v>0</v>
      </c>
      <c r="N20" s="928">
        <v>0</v>
      </c>
      <c r="O20" s="926">
        <v>0</v>
      </c>
      <c r="P20" s="927">
        <v>0</v>
      </c>
      <c r="Q20" s="927">
        <v>0</v>
      </c>
      <c r="R20" s="929">
        <v>0</v>
      </c>
      <c r="S20" s="929">
        <v>0</v>
      </c>
    </row>
    <row r="21" spans="2:19" x14ac:dyDescent="0.3">
      <c r="B21" s="288" t="s">
        <v>1083</v>
      </c>
      <c r="C21" s="934" t="s">
        <v>1629</v>
      </c>
      <c r="D21" s="925">
        <v>0</v>
      </c>
      <c r="E21" s="926">
        <v>0</v>
      </c>
      <c r="F21" s="927">
        <v>0</v>
      </c>
      <c r="G21" s="932">
        <v>0</v>
      </c>
      <c r="H21" s="927">
        <v>0</v>
      </c>
      <c r="I21" s="928">
        <v>0</v>
      </c>
      <c r="J21" s="926">
        <v>0</v>
      </c>
      <c r="K21" s="927">
        <v>0</v>
      </c>
      <c r="L21" s="932">
        <v>0</v>
      </c>
      <c r="M21" s="927">
        <v>0</v>
      </c>
      <c r="N21" s="928">
        <v>0</v>
      </c>
      <c r="O21" s="926">
        <v>0</v>
      </c>
      <c r="P21" s="927">
        <v>0</v>
      </c>
      <c r="Q21" s="932">
        <v>0</v>
      </c>
      <c r="R21" s="929">
        <v>0</v>
      </c>
      <c r="S21" s="929">
        <v>0</v>
      </c>
    </row>
    <row r="22" spans="2:19" x14ac:dyDescent="0.3">
      <c r="B22" s="288" t="s">
        <v>1084</v>
      </c>
      <c r="C22" s="930" t="s">
        <v>1860</v>
      </c>
      <c r="D22" s="925">
        <v>23.2</v>
      </c>
      <c r="E22" s="926">
        <v>0</v>
      </c>
      <c r="F22" s="927">
        <v>0</v>
      </c>
      <c r="G22" s="927">
        <v>0</v>
      </c>
      <c r="H22" s="927">
        <v>0</v>
      </c>
      <c r="I22" s="928">
        <v>0</v>
      </c>
      <c r="J22" s="926">
        <v>0</v>
      </c>
      <c r="K22" s="927">
        <v>0</v>
      </c>
      <c r="L22" s="927">
        <v>0</v>
      </c>
      <c r="M22" s="927">
        <v>0</v>
      </c>
      <c r="N22" s="928">
        <v>0</v>
      </c>
      <c r="O22" s="926">
        <v>0</v>
      </c>
      <c r="P22" s="927">
        <v>0</v>
      </c>
      <c r="Q22" s="927">
        <v>0</v>
      </c>
      <c r="R22" s="929">
        <v>0</v>
      </c>
      <c r="S22" s="929">
        <v>0</v>
      </c>
    </row>
    <row r="23" spans="2:19" x14ac:dyDescent="0.3">
      <c r="B23" s="883" t="s">
        <v>1085</v>
      </c>
      <c r="C23" s="934" t="s">
        <v>1066</v>
      </c>
      <c r="D23" s="925">
        <v>23.2</v>
      </c>
      <c r="E23" s="926">
        <v>0</v>
      </c>
      <c r="F23" s="927">
        <v>0</v>
      </c>
      <c r="G23" s="927">
        <v>0</v>
      </c>
      <c r="H23" s="927">
        <v>0</v>
      </c>
      <c r="I23" s="928">
        <v>0</v>
      </c>
      <c r="J23" s="926">
        <v>0</v>
      </c>
      <c r="K23" s="927">
        <v>0</v>
      </c>
      <c r="L23" s="927">
        <v>0</v>
      </c>
      <c r="M23" s="927">
        <v>0</v>
      </c>
      <c r="N23" s="928">
        <v>0</v>
      </c>
      <c r="O23" s="926">
        <v>0</v>
      </c>
      <c r="P23" s="927">
        <v>0</v>
      </c>
      <c r="Q23" s="927">
        <v>0</v>
      </c>
      <c r="R23" s="929">
        <v>0</v>
      </c>
      <c r="S23" s="929">
        <v>0</v>
      </c>
    </row>
    <row r="24" spans="2:19" ht="18" x14ac:dyDescent="0.3">
      <c r="B24" s="864" t="s">
        <v>1086</v>
      </c>
      <c r="C24" s="935" t="s">
        <v>1858</v>
      </c>
      <c r="D24" s="936">
        <v>0</v>
      </c>
      <c r="E24" s="937">
        <v>0</v>
      </c>
      <c r="F24" s="929">
        <v>0</v>
      </c>
      <c r="G24" s="929">
        <v>0</v>
      </c>
      <c r="H24" s="929">
        <v>0</v>
      </c>
      <c r="I24" s="938">
        <v>0</v>
      </c>
      <c r="J24" s="937">
        <v>0</v>
      </c>
      <c r="K24" s="929">
        <v>0</v>
      </c>
      <c r="L24" s="929">
        <v>0</v>
      </c>
      <c r="M24" s="929">
        <v>0</v>
      </c>
      <c r="N24" s="938">
        <v>0</v>
      </c>
      <c r="O24" s="937">
        <v>0</v>
      </c>
      <c r="P24" s="929">
        <v>0</v>
      </c>
      <c r="Q24" s="929">
        <v>0</v>
      </c>
      <c r="R24" s="929">
        <v>0</v>
      </c>
      <c r="S24" s="929">
        <v>0</v>
      </c>
    </row>
    <row r="25" spans="2:19" x14ac:dyDescent="0.3">
      <c r="B25" s="287" t="s">
        <v>1087</v>
      </c>
      <c r="C25" s="935" t="s">
        <v>1629</v>
      </c>
      <c r="D25" s="936">
        <v>0</v>
      </c>
      <c r="E25" s="937">
        <v>0</v>
      </c>
      <c r="F25" s="929">
        <v>0</v>
      </c>
      <c r="G25" s="939">
        <v>0</v>
      </c>
      <c r="H25" s="929">
        <v>0</v>
      </c>
      <c r="I25" s="938">
        <v>0</v>
      </c>
      <c r="J25" s="937">
        <v>0</v>
      </c>
      <c r="K25" s="929">
        <v>0</v>
      </c>
      <c r="L25" s="939">
        <v>0</v>
      </c>
      <c r="M25" s="929">
        <v>0</v>
      </c>
      <c r="N25" s="938">
        <v>0</v>
      </c>
      <c r="O25" s="937">
        <v>0</v>
      </c>
      <c r="P25" s="929">
        <v>0</v>
      </c>
      <c r="Q25" s="939">
        <v>0</v>
      </c>
      <c r="R25" s="929">
        <v>0</v>
      </c>
      <c r="S25" s="929">
        <v>0</v>
      </c>
    </row>
    <row r="26" spans="2:19" x14ac:dyDescent="0.3">
      <c r="B26" s="288" t="s">
        <v>1088</v>
      </c>
      <c r="C26" s="931" t="s">
        <v>1861</v>
      </c>
      <c r="D26" s="936">
        <v>0</v>
      </c>
      <c r="E26" s="937">
        <v>0</v>
      </c>
      <c r="F26" s="929">
        <v>0</v>
      </c>
      <c r="G26" s="929">
        <v>0</v>
      </c>
      <c r="H26" s="929">
        <v>0</v>
      </c>
      <c r="I26" s="938">
        <v>0</v>
      </c>
      <c r="J26" s="937">
        <v>0</v>
      </c>
      <c r="K26" s="929">
        <v>0</v>
      </c>
      <c r="L26" s="929">
        <v>0</v>
      </c>
      <c r="M26" s="929">
        <v>0</v>
      </c>
      <c r="N26" s="938">
        <v>0</v>
      </c>
      <c r="O26" s="937">
        <v>0</v>
      </c>
      <c r="P26" s="929">
        <v>0</v>
      </c>
      <c r="Q26" s="929">
        <v>0</v>
      </c>
      <c r="R26" s="929">
        <v>0</v>
      </c>
      <c r="S26" s="929">
        <v>0</v>
      </c>
    </row>
    <row r="27" spans="2:19" x14ac:dyDescent="0.3">
      <c r="B27" s="288" t="s">
        <v>1089</v>
      </c>
      <c r="C27" s="935" t="s">
        <v>1066</v>
      </c>
      <c r="D27" s="936">
        <v>0</v>
      </c>
      <c r="E27" s="937">
        <v>0</v>
      </c>
      <c r="F27" s="929">
        <v>0</v>
      </c>
      <c r="G27" s="929">
        <v>0</v>
      </c>
      <c r="H27" s="929">
        <v>0</v>
      </c>
      <c r="I27" s="938">
        <v>0</v>
      </c>
      <c r="J27" s="937">
        <v>0</v>
      </c>
      <c r="K27" s="929">
        <v>0</v>
      </c>
      <c r="L27" s="929">
        <v>0</v>
      </c>
      <c r="M27" s="929">
        <v>0</v>
      </c>
      <c r="N27" s="938">
        <v>0</v>
      </c>
      <c r="O27" s="937">
        <v>0</v>
      </c>
      <c r="P27" s="929">
        <v>0</v>
      </c>
      <c r="Q27" s="929">
        <v>0</v>
      </c>
      <c r="R27" s="929">
        <v>0</v>
      </c>
      <c r="S27" s="929">
        <v>0</v>
      </c>
    </row>
    <row r="28" spans="2:19" ht="18" x14ac:dyDescent="0.3">
      <c r="B28" s="288" t="s">
        <v>1090</v>
      </c>
      <c r="C28" s="935" t="s">
        <v>1858</v>
      </c>
      <c r="D28" s="936">
        <v>0</v>
      </c>
      <c r="E28" s="937">
        <v>0</v>
      </c>
      <c r="F28" s="929">
        <v>0</v>
      </c>
      <c r="G28" s="929">
        <v>0</v>
      </c>
      <c r="H28" s="929">
        <v>0</v>
      </c>
      <c r="I28" s="938">
        <v>0</v>
      </c>
      <c r="J28" s="937">
        <v>0</v>
      </c>
      <c r="K28" s="929">
        <v>0</v>
      </c>
      <c r="L28" s="929">
        <v>0</v>
      </c>
      <c r="M28" s="929">
        <v>0</v>
      </c>
      <c r="N28" s="938">
        <v>0</v>
      </c>
      <c r="O28" s="937">
        <v>0</v>
      </c>
      <c r="P28" s="929">
        <v>0</v>
      </c>
      <c r="Q28" s="929">
        <v>0</v>
      </c>
      <c r="R28" s="929">
        <v>0</v>
      </c>
      <c r="S28" s="929">
        <v>0</v>
      </c>
    </row>
    <row r="29" spans="2:19" x14ac:dyDescent="0.3">
      <c r="B29" s="288" t="s">
        <v>1091</v>
      </c>
      <c r="C29" s="935" t="s">
        <v>1629</v>
      </c>
      <c r="D29" s="936">
        <v>0</v>
      </c>
      <c r="E29" s="937">
        <v>0</v>
      </c>
      <c r="F29" s="929">
        <v>0</v>
      </c>
      <c r="G29" s="939">
        <v>0</v>
      </c>
      <c r="H29" s="929">
        <v>0</v>
      </c>
      <c r="I29" s="938">
        <v>0</v>
      </c>
      <c r="J29" s="937">
        <v>0</v>
      </c>
      <c r="K29" s="929">
        <v>0</v>
      </c>
      <c r="L29" s="939">
        <v>0</v>
      </c>
      <c r="M29" s="929">
        <v>0</v>
      </c>
      <c r="N29" s="938">
        <v>0</v>
      </c>
      <c r="O29" s="937">
        <v>0</v>
      </c>
      <c r="P29" s="929">
        <v>0</v>
      </c>
      <c r="Q29" s="939">
        <v>0</v>
      </c>
      <c r="R29" s="929">
        <v>0</v>
      </c>
      <c r="S29" s="929">
        <v>0</v>
      </c>
    </row>
    <row r="30" spans="2:19" x14ac:dyDescent="0.3">
      <c r="B30" s="288" t="s">
        <v>1092</v>
      </c>
      <c r="C30" s="940" t="s">
        <v>1862</v>
      </c>
      <c r="D30" s="936">
        <v>1358.7</v>
      </c>
      <c r="E30" s="937">
        <v>199.1</v>
      </c>
      <c r="F30" s="929">
        <v>50.6</v>
      </c>
      <c r="G30" s="929">
        <v>0</v>
      </c>
      <c r="H30" s="929">
        <v>0</v>
      </c>
      <c r="I30" s="938">
        <v>0</v>
      </c>
      <c r="J30" s="937">
        <v>0</v>
      </c>
      <c r="K30" s="929">
        <v>0</v>
      </c>
      <c r="L30" s="929">
        <v>0</v>
      </c>
      <c r="M30" s="929">
        <v>0</v>
      </c>
      <c r="N30" s="938">
        <v>0</v>
      </c>
      <c r="O30" s="937">
        <v>199.1</v>
      </c>
      <c r="P30" s="929">
        <v>50.6</v>
      </c>
      <c r="Q30" s="929">
        <v>0</v>
      </c>
      <c r="R30" s="929">
        <v>0</v>
      </c>
      <c r="S30" s="929">
        <v>0</v>
      </c>
    </row>
    <row r="31" spans="2:19" x14ac:dyDescent="0.3">
      <c r="B31" s="288" t="s">
        <v>1093</v>
      </c>
      <c r="C31" s="924" t="s">
        <v>1066</v>
      </c>
      <c r="D31" s="936">
        <v>1358.7</v>
      </c>
      <c r="E31" s="937">
        <v>199.1</v>
      </c>
      <c r="F31" s="929">
        <v>50.6</v>
      </c>
      <c r="G31" s="929">
        <v>0</v>
      </c>
      <c r="H31" s="929">
        <v>0</v>
      </c>
      <c r="I31" s="938">
        <v>0</v>
      </c>
      <c r="J31" s="937">
        <v>0</v>
      </c>
      <c r="K31" s="929">
        <v>0</v>
      </c>
      <c r="L31" s="929">
        <v>0</v>
      </c>
      <c r="M31" s="929">
        <v>0</v>
      </c>
      <c r="N31" s="938">
        <v>0</v>
      </c>
      <c r="O31" s="937">
        <v>199.1</v>
      </c>
      <c r="P31" s="929">
        <v>50.6</v>
      </c>
      <c r="Q31" s="929">
        <v>0</v>
      </c>
      <c r="R31" s="929">
        <v>0</v>
      </c>
      <c r="S31" s="929">
        <v>0</v>
      </c>
    </row>
    <row r="32" spans="2:19" ht="18" x14ac:dyDescent="0.3">
      <c r="B32" s="288" t="s">
        <v>1094</v>
      </c>
      <c r="C32" s="924" t="s">
        <v>1858</v>
      </c>
      <c r="D32" s="936">
        <v>0</v>
      </c>
      <c r="E32" s="937">
        <v>0</v>
      </c>
      <c r="F32" s="929">
        <v>0</v>
      </c>
      <c r="G32" s="929">
        <v>0</v>
      </c>
      <c r="H32" s="929">
        <v>0</v>
      </c>
      <c r="I32" s="938">
        <v>0</v>
      </c>
      <c r="J32" s="937">
        <v>0</v>
      </c>
      <c r="K32" s="929">
        <v>0</v>
      </c>
      <c r="L32" s="929">
        <v>0</v>
      </c>
      <c r="M32" s="929">
        <v>0</v>
      </c>
      <c r="N32" s="938">
        <v>0</v>
      </c>
      <c r="O32" s="937">
        <v>0</v>
      </c>
      <c r="P32" s="929">
        <v>0</v>
      </c>
      <c r="Q32" s="929">
        <v>0</v>
      </c>
      <c r="R32" s="929">
        <v>0</v>
      </c>
      <c r="S32" s="929">
        <v>0</v>
      </c>
    </row>
    <row r="33" spans="2:19" x14ac:dyDescent="0.3">
      <c r="B33" s="288" t="s">
        <v>1700</v>
      </c>
      <c r="C33" s="924" t="s">
        <v>1629</v>
      </c>
      <c r="D33" s="936">
        <v>0</v>
      </c>
      <c r="E33" s="937">
        <v>0</v>
      </c>
      <c r="F33" s="929">
        <v>0</v>
      </c>
      <c r="G33" s="939">
        <v>0</v>
      </c>
      <c r="H33" s="929">
        <v>0</v>
      </c>
      <c r="I33" s="938">
        <v>0</v>
      </c>
      <c r="J33" s="937">
        <v>0</v>
      </c>
      <c r="K33" s="929">
        <v>0</v>
      </c>
      <c r="L33" s="939">
        <v>0</v>
      </c>
      <c r="M33" s="929">
        <v>0</v>
      </c>
      <c r="N33" s="938">
        <v>0</v>
      </c>
      <c r="O33" s="937">
        <v>0</v>
      </c>
      <c r="P33" s="929">
        <v>0</v>
      </c>
      <c r="Q33" s="939">
        <v>0</v>
      </c>
      <c r="R33" s="929">
        <v>0</v>
      </c>
      <c r="S33" s="929">
        <v>0</v>
      </c>
    </row>
    <row r="34" spans="2:19" x14ac:dyDescent="0.3">
      <c r="B34" s="288" t="s">
        <v>1702</v>
      </c>
      <c r="C34" s="940" t="s">
        <v>1079</v>
      </c>
      <c r="D34" s="936">
        <v>12923.9</v>
      </c>
      <c r="E34" s="937">
        <v>7588.5</v>
      </c>
      <c r="F34" s="929">
        <v>101.3</v>
      </c>
      <c r="G34" s="929">
        <v>101.3</v>
      </c>
      <c r="H34" s="929">
        <v>0</v>
      </c>
      <c r="I34" s="938">
        <v>0</v>
      </c>
      <c r="J34" s="941">
        <v>0</v>
      </c>
      <c r="K34" s="942">
        <v>0</v>
      </c>
      <c r="L34" s="942">
        <v>0</v>
      </c>
      <c r="M34" s="942">
        <v>0</v>
      </c>
      <c r="N34" s="943">
        <v>0</v>
      </c>
      <c r="O34" s="937">
        <v>7588.5</v>
      </c>
      <c r="P34" s="929">
        <v>101.3</v>
      </c>
      <c r="Q34" s="929">
        <v>101.3</v>
      </c>
      <c r="R34" s="929">
        <v>0</v>
      </c>
      <c r="S34" s="929">
        <v>0</v>
      </c>
    </row>
    <row r="35" spans="2:19" ht="33" x14ac:dyDescent="0.3">
      <c r="B35" s="883" t="s">
        <v>1704</v>
      </c>
      <c r="C35" s="924" t="s">
        <v>1863</v>
      </c>
      <c r="D35" s="936">
        <v>7509.5</v>
      </c>
      <c r="E35" s="937">
        <v>7509.5</v>
      </c>
      <c r="F35" s="929">
        <v>83.1</v>
      </c>
      <c r="G35" s="929">
        <v>83.1</v>
      </c>
      <c r="H35" s="929">
        <v>0</v>
      </c>
      <c r="I35" s="938">
        <v>0</v>
      </c>
      <c r="J35" s="941">
        <v>0</v>
      </c>
      <c r="K35" s="942">
        <v>0</v>
      </c>
      <c r="L35" s="942">
        <v>0</v>
      </c>
      <c r="M35" s="942">
        <v>0</v>
      </c>
      <c r="N35" s="943">
        <v>0</v>
      </c>
      <c r="O35" s="937">
        <v>7509.5</v>
      </c>
      <c r="P35" s="929">
        <v>83.1</v>
      </c>
      <c r="Q35" s="929">
        <v>83.1</v>
      </c>
      <c r="R35" s="929">
        <v>0</v>
      </c>
      <c r="S35" s="929">
        <v>0</v>
      </c>
    </row>
    <row r="36" spans="2:19" x14ac:dyDescent="0.3">
      <c r="B36" s="864" t="s">
        <v>1706</v>
      </c>
      <c r="C36" s="924" t="s">
        <v>1864</v>
      </c>
      <c r="D36" s="936">
        <v>40</v>
      </c>
      <c r="E36" s="937">
        <v>40</v>
      </c>
      <c r="F36" s="929">
        <v>0</v>
      </c>
      <c r="G36" s="929">
        <v>0</v>
      </c>
      <c r="H36" s="929">
        <v>0</v>
      </c>
      <c r="I36" s="938">
        <v>0</v>
      </c>
      <c r="J36" s="941">
        <v>0</v>
      </c>
      <c r="K36" s="942">
        <v>0</v>
      </c>
      <c r="L36" s="942">
        <v>0</v>
      </c>
      <c r="M36" s="942">
        <v>0</v>
      </c>
      <c r="N36" s="943">
        <v>0</v>
      </c>
      <c r="O36" s="937">
        <v>40</v>
      </c>
      <c r="P36" s="929">
        <v>0</v>
      </c>
      <c r="Q36" s="929">
        <v>0</v>
      </c>
      <c r="R36" s="929">
        <v>0</v>
      </c>
      <c r="S36" s="929">
        <v>0</v>
      </c>
    </row>
    <row r="37" spans="2:19" x14ac:dyDescent="0.3">
      <c r="B37" s="287" t="s">
        <v>1708</v>
      </c>
      <c r="C37" s="924" t="s">
        <v>1865</v>
      </c>
      <c r="D37" s="936">
        <v>40.9</v>
      </c>
      <c r="E37" s="937">
        <v>40.9</v>
      </c>
      <c r="F37" s="929">
        <v>0</v>
      </c>
      <c r="G37" s="929">
        <v>0</v>
      </c>
      <c r="H37" s="929">
        <v>0</v>
      </c>
      <c r="I37" s="938">
        <v>0</v>
      </c>
      <c r="J37" s="941">
        <v>0</v>
      </c>
      <c r="K37" s="942">
        <v>0</v>
      </c>
      <c r="L37" s="942">
        <v>0</v>
      </c>
      <c r="M37" s="942">
        <v>0</v>
      </c>
      <c r="N37" s="943">
        <v>0</v>
      </c>
      <c r="O37" s="937">
        <v>40.9</v>
      </c>
      <c r="P37" s="929">
        <v>0</v>
      </c>
      <c r="Q37" s="929">
        <v>0</v>
      </c>
      <c r="R37" s="929">
        <v>0</v>
      </c>
      <c r="S37" s="929">
        <v>0</v>
      </c>
    </row>
    <row r="38" spans="2:19" x14ac:dyDescent="0.3">
      <c r="B38" s="288" t="s">
        <v>1710</v>
      </c>
      <c r="C38" s="940" t="s">
        <v>1866</v>
      </c>
      <c r="D38" s="936">
        <v>29.2</v>
      </c>
      <c r="E38" s="937">
        <v>0.3</v>
      </c>
      <c r="F38" s="929">
        <v>0.3</v>
      </c>
      <c r="G38" s="929">
        <v>0.3</v>
      </c>
      <c r="H38" s="929">
        <v>0</v>
      </c>
      <c r="I38" s="938">
        <v>0</v>
      </c>
      <c r="J38" s="937">
        <v>0</v>
      </c>
      <c r="K38" s="929">
        <v>0</v>
      </c>
      <c r="L38" s="929">
        <v>0</v>
      </c>
      <c r="M38" s="929">
        <v>0</v>
      </c>
      <c r="N38" s="938">
        <v>0</v>
      </c>
      <c r="O38" s="937">
        <v>0.3</v>
      </c>
      <c r="P38" s="929">
        <v>0.3</v>
      </c>
      <c r="Q38" s="929">
        <v>0.3</v>
      </c>
      <c r="R38" s="929">
        <v>0</v>
      </c>
      <c r="S38" s="929">
        <v>0</v>
      </c>
    </row>
    <row r="39" spans="2:19" x14ac:dyDescent="0.3">
      <c r="B39" s="288" t="s">
        <v>1712</v>
      </c>
      <c r="C39" s="924" t="s">
        <v>1867</v>
      </c>
      <c r="D39" s="936">
        <v>2.9</v>
      </c>
      <c r="E39" s="937">
        <v>0.3</v>
      </c>
      <c r="F39" s="929">
        <v>0.3</v>
      </c>
      <c r="G39" s="929">
        <v>0.3</v>
      </c>
      <c r="H39" s="929">
        <v>0</v>
      </c>
      <c r="I39" s="938">
        <v>0</v>
      </c>
      <c r="J39" s="937">
        <v>0</v>
      </c>
      <c r="K39" s="929">
        <v>0</v>
      </c>
      <c r="L39" s="929">
        <v>0</v>
      </c>
      <c r="M39" s="929">
        <v>0</v>
      </c>
      <c r="N39" s="938">
        <v>0</v>
      </c>
      <c r="O39" s="937">
        <v>0.3</v>
      </c>
      <c r="P39" s="929">
        <v>0.3</v>
      </c>
      <c r="Q39" s="929">
        <v>0.3</v>
      </c>
      <c r="R39" s="929">
        <v>0</v>
      </c>
      <c r="S39" s="929">
        <v>0</v>
      </c>
    </row>
    <row r="40" spans="2:19" ht="33" x14ac:dyDescent="0.3">
      <c r="B40" s="288" t="s">
        <v>1714</v>
      </c>
      <c r="C40" s="924" t="s">
        <v>1868</v>
      </c>
      <c r="D40" s="936">
        <v>26.3</v>
      </c>
      <c r="E40" s="937">
        <v>0</v>
      </c>
      <c r="F40" s="929">
        <v>0</v>
      </c>
      <c r="G40" s="929">
        <v>0</v>
      </c>
      <c r="H40" s="929">
        <v>0</v>
      </c>
      <c r="I40" s="938">
        <v>0</v>
      </c>
      <c r="J40" s="937">
        <v>0</v>
      </c>
      <c r="K40" s="929">
        <v>0</v>
      </c>
      <c r="L40" s="929">
        <v>0</v>
      </c>
      <c r="M40" s="929">
        <v>0</v>
      </c>
      <c r="N40" s="938">
        <v>0</v>
      </c>
      <c r="O40" s="937">
        <v>0</v>
      </c>
      <c r="P40" s="929">
        <v>0</v>
      </c>
      <c r="Q40" s="929">
        <v>0</v>
      </c>
      <c r="R40" s="929">
        <v>0</v>
      </c>
      <c r="S40" s="929">
        <v>0</v>
      </c>
    </row>
    <row r="41" spans="2:19" ht="33" x14ac:dyDescent="0.3">
      <c r="B41" s="288" t="s">
        <v>1716</v>
      </c>
      <c r="C41" s="940" t="s">
        <v>1869</v>
      </c>
      <c r="D41" s="936">
        <v>0</v>
      </c>
      <c r="E41" s="937">
        <v>0</v>
      </c>
      <c r="F41" s="929">
        <v>0</v>
      </c>
      <c r="G41" s="929">
        <v>0</v>
      </c>
      <c r="H41" s="929">
        <v>0</v>
      </c>
      <c r="I41" s="938">
        <v>0</v>
      </c>
      <c r="J41" s="937">
        <v>0</v>
      </c>
      <c r="K41" s="929">
        <v>0</v>
      </c>
      <c r="L41" s="929">
        <v>0</v>
      </c>
      <c r="M41" s="929">
        <v>0</v>
      </c>
      <c r="N41" s="938">
        <v>0</v>
      </c>
      <c r="O41" s="937">
        <v>0</v>
      </c>
      <c r="P41" s="929">
        <v>0</v>
      </c>
      <c r="Q41" s="929">
        <v>0</v>
      </c>
      <c r="R41" s="929">
        <v>0</v>
      </c>
      <c r="S41" s="929">
        <v>0</v>
      </c>
    </row>
    <row r="42" spans="2:19" ht="20.100000000000001" customHeight="1" x14ac:dyDescent="0.3">
      <c r="B42" s="288" t="s">
        <v>1718</v>
      </c>
      <c r="C42" s="944" t="s">
        <v>1870</v>
      </c>
      <c r="D42" s="945">
        <v>16862.3</v>
      </c>
      <c r="E42" s="946">
        <v>8118.9</v>
      </c>
      <c r="F42" s="946">
        <v>172.6</v>
      </c>
      <c r="G42" s="946">
        <v>109.9</v>
      </c>
      <c r="H42" s="946">
        <v>0.8</v>
      </c>
      <c r="I42" s="945">
        <v>0.8</v>
      </c>
      <c r="J42" s="946">
        <v>0</v>
      </c>
      <c r="K42" s="946">
        <v>0</v>
      </c>
      <c r="L42" s="946">
        <v>0</v>
      </c>
      <c r="M42" s="946">
        <v>0</v>
      </c>
      <c r="N42" s="945">
        <v>0</v>
      </c>
      <c r="O42" s="946">
        <v>8118.9</v>
      </c>
      <c r="P42" s="946">
        <v>172.6</v>
      </c>
      <c r="Q42" s="946">
        <v>109.9</v>
      </c>
      <c r="R42" s="946">
        <v>0.8</v>
      </c>
      <c r="S42" s="946">
        <v>0.8</v>
      </c>
    </row>
    <row r="43" spans="2:19" s="92" customFormat="1" ht="23.1" customHeight="1" x14ac:dyDescent="0.2">
      <c r="B43" s="470"/>
      <c r="C43" s="1386" t="s">
        <v>1871</v>
      </c>
      <c r="D43" s="1386"/>
      <c r="E43" s="1386"/>
      <c r="F43" s="1386"/>
      <c r="G43" s="1386"/>
      <c r="H43" s="1386"/>
      <c r="I43" s="1386"/>
      <c r="J43" s="1386"/>
      <c r="K43" s="1386"/>
      <c r="L43" s="1386"/>
      <c r="M43" s="1386"/>
      <c r="N43" s="1386"/>
      <c r="O43" s="1386"/>
      <c r="P43" s="1386"/>
      <c r="Q43" s="1386"/>
      <c r="R43" s="1386"/>
      <c r="S43" s="1386"/>
    </row>
    <row r="44" spans="2:19" x14ac:dyDescent="0.3">
      <c r="B44" s="288" t="s">
        <v>1720</v>
      </c>
      <c r="C44" s="940" t="s">
        <v>1872</v>
      </c>
      <c r="D44" s="936">
        <v>7965.1</v>
      </c>
      <c r="E44" s="947"/>
      <c r="F44" s="947"/>
      <c r="G44" s="947"/>
      <c r="H44" s="947"/>
      <c r="I44" s="947"/>
      <c r="J44" s="947"/>
      <c r="K44" s="947"/>
      <c r="L44" s="947"/>
      <c r="M44" s="947"/>
      <c r="N44" s="947"/>
      <c r="O44" s="947"/>
      <c r="P44" s="947"/>
      <c r="Q44" s="947"/>
      <c r="R44" s="947"/>
      <c r="S44" s="947"/>
    </row>
    <row r="45" spans="2:19" x14ac:dyDescent="0.3">
      <c r="B45" s="288" t="s">
        <v>1722</v>
      </c>
      <c r="C45" s="924" t="s">
        <v>1066</v>
      </c>
      <c r="D45" s="936">
        <v>3324.2</v>
      </c>
      <c r="E45" s="947"/>
      <c r="F45" s="947"/>
      <c r="G45" s="947"/>
      <c r="H45" s="947"/>
      <c r="I45" s="947"/>
      <c r="J45" s="947"/>
      <c r="K45" s="947"/>
      <c r="L45" s="947"/>
      <c r="M45" s="947"/>
      <c r="N45" s="947"/>
      <c r="O45" s="947"/>
      <c r="P45" s="947"/>
      <c r="Q45" s="947"/>
      <c r="R45" s="947"/>
      <c r="S45" s="948"/>
    </row>
    <row r="46" spans="2:19" x14ac:dyDescent="0.3">
      <c r="B46" s="288" t="s">
        <v>1724</v>
      </c>
      <c r="C46" s="924" t="s">
        <v>1081</v>
      </c>
      <c r="D46" s="936">
        <v>4640.8999999999996</v>
      </c>
      <c r="E46" s="947"/>
      <c r="F46" s="947"/>
      <c r="G46" s="947"/>
      <c r="H46" s="947"/>
      <c r="I46" s="947"/>
      <c r="J46" s="947"/>
      <c r="K46" s="947"/>
      <c r="L46" s="947"/>
      <c r="M46" s="947"/>
      <c r="N46" s="947"/>
      <c r="O46" s="947"/>
      <c r="P46" s="947"/>
      <c r="Q46" s="947"/>
      <c r="R46" s="947"/>
      <c r="S46" s="948"/>
    </row>
    <row r="47" spans="2:19" x14ac:dyDescent="0.3">
      <c r="B47" s="288" t="s">
        <v>1726</v>
      </c>
      <c r="C47" s="924" t="s">
        <v>1629</v>
      </c>
      <c r="D47" s="936">
        <v>0</v>
      </c>
      <c r="E47" s="947"/>
      <c r="F47" s="947"/>
      <c r="G47" s="947"/>
      <c r="H47" s="947"/>
      <c r="I47" s="947"/>
      <c r="J47" s="947"/>
      <c r="K47" s="947"/>
      <c r="L47" s="947"/>
      <c r="M47" s="947"/>
      <c r="N47" s="947"/>
      <c r="O47" s="947"/>
      <c r="P47" s="947"/>
      <c r="Q47" s="947"/>
      <c r="R47" s="947"/>
      <c r="S47" s="948"/>
    </row>
    <row r="48" spans="2:19" x14ac:dyDescent="0.3">
      <c r="B48" s="883" t="s">
        <v>1728</v>
      </c>
      <c r="C48" s="940" t="s">
        <v>1872</v>
      </c>
      <c r="D48" s="936">
        <v>8417.2999999999993</v>
      </c>
      <c r="E48" s="947"/>
      <c r="F48" s="947"/>
      <c r="G48" s="947"/>
      <c r="H48" s="947"/>
      <c r="I48" s="947"/>
      <c r="J48" s="947"/>
      <c r="K48" s="947"/>
      <c r="L48" s="947"/>
      <c r="M48" s="947"/>
      <c r="N48" s="947"/>
      <c r="O48" s="947"/>
      <c r="P48" s="947"/>
      <c r="Q48" s="947"/>
      <c r="R48" s="947"/>
      <c r="S48" s="948"/>
    </row>
    <row r="49" spans="2:19" x14ac:dyDescent="0.3">
      <c r="B49" s="864" t="s">
        <v>1730</v>
      </c>
      <c r="C49" s="924" t="s">
        <v>1066</v>
      </c>
      <c r="D49" s="936">
        <v>8297.7999999999993</v>
      </c>
      <c r="E49" s="947"/>
      <c r="F49" s="947"/>
      <c r="G49" s="947"/>
      <c r="H49" s="947"/>
      <c r="I49" s="947"/>
      <c r="J49" s="947"/>
      <c r="K49" s="947"/>
      <c r="L49" s="947"/>
      <c r="M49" s="947"/>
      <c r="N49" s="947"/>
      <c r="O49" s="947"/>
      <c r="P49" s="947"/>
      <c r="Q49" s="947"/>
      <c r="R49" s="947"/>
      <c r="S49" s="948"/>
    </row>
    <row r="50" spans="2:19" x14ac:dyDescent="0.3">
      <c r="B50" s="287" t="s">
        <v>1150</v>
      </c>
      <c r="C50" s="924" t="s">
        <v>1081</v>
      </c>
      <c r="D50" s="936">
        <v>119.5</v>
      </c>
      <c r="E50" s="947"/>
      <c r="F50" s="947"/>
      <c r="G50" s="947"/>
      <c r="H50" s="947"/>
      <c r="I50" s="947"/>
      <c r="J50" s="947"/>
      <c r="K50" s="947"/>
      <c r="L50" s="947"/>
      <c r="M50" s="947"/>
      <c r="N50" s="947"/>
      <c r="O50" s="947"/>
      <c r="P50" s="947"/>
      <c r="Q50" s="947"/>
      <c r="R50" s="947"/>
      <c r="S50" s="948"/>
    </row>
    <row r="51" spans="2:19" x14ac:dyDescent="0.3">
      <c r="B51" s="288" t="s">
        <v>1733</v>
      </c>
      <c r="C51" s="924" t="s">
        <v>1629</v>
      </c>
      <c r="D51" s="936">
        <v>0</v>
      </c>
      <c r="E51" s="947"/>
      <c r="F51" s="947"/>
      <c r="G51" s="947"/>
      <c r="H51" s="947"/>
      <c r="I51" s="947"/>
      <c r="J51" s="947"/>
      <c r="K51" s="947"/>
      <c r="L51" s="947"/>
      <c r="M51" s="947"/>
      <c r="N51" s="947"/>
      <c r="O51" s="947"/>
      <c r="P51" s="947"/>
      <c r="Q51" s="947"/>
      <c r="R51" s="947"/>
      <c r="S51" s="948"/>
    </row>
    <row r="52" spans="2:19" x14ac:dyDescent="0.3">
      <c r="B52" s="288" t="s">
        <v>1735</v>
      </c>
      <c r="C52" s="940" t="s">
        <v>1873</v>
      </c>
      <c r="D52" s="936">
        <v>91.1</v>
      </c>
      <c r="E52" s="947"/>
      <c r="F52" s="947"/>
      <c r="G52" s="947"/>
      <c r="H52" s="947"/>
      <c r="I52" s="947"/>
      <c r="J52" s="947"/>
      <c r="K52" s="947"/>
      <c r="L52" s="947"/>
      <c r="M52" s="947"/>
      <c r="N52" s="947"/>
      <c r="O52" s="947"/>
      <c r="P52" s="947"/>
      <c r="Q52" s="947"/>
      <c r="R52" s="947"/>
      <c r="S52" s="948"/>
    </row>
    <row r="53" spans="2:19" x14ac:dyDescent="0.3">
      <c r="B53" s="288" t="s">
        <v>1737</v>
      </c>
      <c r="C53" s="940" t="s">
        <v>1874</v>
      </c>
      <c r="D53" s="936">
        <v>206.5</v>
      </c>
      <c r="E53" s="947"/>
      <c r="F53" s="947"/>
      <c r="G53" s="947"/>
      <c r="H53" s="947"/>
      <c r="I53" s="947"/>
      <c r="J53" s="947"/>
      <c r="K53" s="947"/>
      <c r="L53" s="947"/>
      <c r="M53" s="947"/>
      <c r="N53" s="947"/>
      <c r="O53" s="947"/>
      <c r="P53" s="947"/>
      <c r="Q53" s="947"/>
      <c r="R53" s="947"/>
      <c r="S53" s="948"/>
    </row>
    <row r="54" spans="2:19" ht="33" x14ac:dyDescent="0.3">
      <c r="B54" s="288" t="s">
        <v>1739</v>
      </c>
      <c r="C54" s="940" t="s">
        <v>1875</v>
      </c>
      <c r="D54" s="936">
        <v>42.4</v>
      </c>
      <c r="E54" s="947"/>
      <c r="F54" s="947"/>
      <c r="G54" s="947"/>
      <c r="H54" s="947"/>
      <c r="I54" s="947"/>
      <c r="J54" s="947"/>
      <c r="K54" s="947"/>
      <c r="L54" s="947"/>
      <c r="M54" s="947"/>
      <c r="N54" s="947"/>
      <c r="O54" s="947"/>
      <c r="P54" s="947"/>
      <c r="Q54" s="947"/>
      <c r="R54" s="947"/>
      <c r="S54" s="948"/>
    </row>
    <row r="55" spans="2:19" ht="33" x14ac:dyDescent="0.3">
      <c r="B55" s="288" t="s">
        <v>1741</v>
      </c>
      <c r="C55" s="940" t="s">
        <v>1876</v>
      </c>
      <c r="D55" s="936">
        <v>930.1</v>
      </c>
      <c r="E55" s="947"/>
      <c r="F55" s="947"/>
      <c r="G55" s="947"/>
      <c r="H55" s="947"/>
      <c r="I55" s="947"/>
      <c r="J55" s="947"/>
      <c r="K55" s="947"/>
      <c r="L55" s="947"/>
      <c r="M55" s="947"/>
      <c r="N55" s="947"/>
      <c r="O55" s="947"/>
      <c r="P55" s="947"/>
      <c r="Q55" s="947"/>
      <c r="R55" s="947"/>
      <c r="S55" s="948"/>
    </row>
    <row r="56" spans="2:19" ht="20.100000000000001" customHeight="1" x14ac:dyDescent="0.3">
      <c r="B56" s="288" t="s">
        <v>1743</v>
      </c>
      <c r="C56" s="944" t="s">
        <v>1877</v>
      </c>
      <c r="D56" s="945">
        <v>34514.699999999997</v>
      </c>
      <c r="E56" s="949"/>
      <c r="F56" s="949"/>
      <c r="G56" s="949"/>
      <c r="H56" s="949"/>
      <c r="I56" s="949"/>
      <c r="J56" s="949"/>
      <c r="K56" s="949"/>
      <c r="L56" s="949"/>
      <c r="M56" s="949"/>
      <c r="N56" s="949"/>
      <c r="O56" s="949"/>
      <c r="P56" s="949"/>
      <c r="Q56" s="949"/>
      <c r="R56" s="949"/>
      <c r="S56" s="949"/>
    </row>
    <row r="57" spans="2:19" s="92" customFormat="1" ht="23.1" customHeight="1" x14ac:dyDescent="0.2">
      <c r="B57" s="470"/>
      <c r="C57" s="1386" t="s">
        <v>1878</v>
      </c>
      <c r="D57" s="1386"/>
      <c r="E57" s="1386"/>
      <c r="F57" s="1386"/>
      <c r="G57" s="1386"/>
      <c r="H57" s="1386"/>
      <c r="I57" s="1386"/>
      <c r="J57" s="1386"/>
      <c r="K57" s="1386"/>
      <c r="L57" s="1386"/>
      <c r="M57" s="1386"/>
      <c r="N57" s="1386"/>
      <c r="O57" s="1386"/>
      <c r="P57" s="1386"/>
      <c r="Q57" s="1386"/>
      <c r="R57" s="1386"/>
      <c r="S57" s="1386"/>
    </row>
    <row r="58" spans="2:19" x14ac:dyDescent="0.3">
      <c r="B58" s="288" t="s">
        <v>1745</v>
      </c>
      <c r="C58" s="940" t="s">
        <v>1879</v>
      </c>
      <c r="D58" s="936">
        <v>2392.9</v>
      </c>
      <c r="E58" s="950"/>
      <c r="F58" s="947"/>
      <c r="G58" s="947"/>
      <c r="H58" s="947"/>
      <c r="I58" s="947"/>
      <c r="J58" s="947"/>
      <c r="K58" s="947"/>
      <c r="L58" s="947"/>
      <c r="M58" s="947"/>
      <c r="N58" s="947"/>
      <c r="O58" s="947"/>
      <c r="P58" s="947"/>
      <c r="Q58" s="947"/>
      <c r="R58" s="947"/>
      <c r="S58" s="947"/>
    </row>
    <row r="59" spans="2:19" x14ac:dyDescent="0.3">
      <c r="B59" s="288" t="s">
        <v>1747</v>
      </c>
      <c r="C59" s="940" t="s">
        <v>1880</v>
      </c>
      <c r="D59" s="936">
        <v>1115.3</v>
      </c>
      <c r="E59" s="950"/>
      <c r="F59" s="947"/>
      <c r="G59" s="947"/>
      <c r="H59" s="947"/>
      <c r="I59" s="947"/>
      <c r="J59" s="947"/>
      <c r="K59" s="947"/>
      <c r="L59" s="947"/>
      <c r="M59" s="947"/>
      <c r="N59" s="947"/>
      <c r="O59" s="947"/>
      <c r="P59" s="947"/>
      <c r="Q59" s="947"/>
      <c r="R59" s="947"/>
      <c r="S59" s="948"/>
    </row>
    <row r="60" spans="2:19" x14ac:dyDescent="0.3">
      <c r="B60" s="288" t="s">
        <v>1749</v>
      </c>
      <c r="C60" s="940" t="s">
        <v>1881</v>
      </c>
      <c r="D60" s="936">
        <v>0.4</v>
      </c>
      <c r="E60" s="950"/>
      <c r="F60" s="947"/>
      <c r="G60" s="947"/>
      <c r="H60" s="947"/>
      <c r="I60" s="947"/>
      <c r="J60" s="947"/>
      <c r="K60" s="947"/>
      <c r="L60" s="947"/>
      <c r="M60" s="947"/>
      <c r="N60" s="947"/>
      <c r="O60" s="947"/>
      <c r="P60" s="947"/>
      <c r="Q60" s="947"/>
      <c r="R60" s="947"/>
      <c r="S60" s="948"/>
    </row>
    <row r="61" spans="2:19" ht="33" x14ac:dyDescent="0.3">
      <c r="B61" s="292" t="s">
        <v>1751</v>
      </c>
      <c r="C61" s="951" t="s">
        <v>1882</v>
      </c>
      <c r="D61" s="952">
        <v>3508.6</v>
      </c>
      <c r="E61" s="953"/>
      <c r="F61" s="954"/>
      <c r="G61" s="954"/>
      <c r="H61" s="954"/>
      <c r="I61" s="954"/>
      <c r="J61" s="954"/>
      <c r="K61" s="954"/>
      <c r="L61" s="954"/>
      <c r="M61" s="954"/>
      <c r="N61" s="954"/>
      <c r="O61" s="954"/>
      <c r="P61" s="954"/>
      <c r="Q61" s="954"/>
      <c r="R61" s="954"/>
      <c r="S61" s="955"/>
    </row>
    <row r="62" spans="2:19" ht="30" customHeight="1" x14ac:dyDescent="0.3">
      <c r="B62" s="280" t="s">
        <v>1753</v>
      </c>
      <c r="C62" s="188" t="s">
        <v>502</v>
      </c>
      <c r="D62" s="956">
        <v>38023.356472620006</v>
      </c>
      <c r="E62" s="957"/>
      <c r="F62" s="958"/>
      <c r="G62" s="958"/>
      <c r="H62" s="958"/>
      <c r="I62" s="958"/>
      <c r="J62" s="958"/>
      <c r="K62" s="958"/>
      <c r="L62" s="958"/>
      <c r="M62" s="958"/>
      <c r="N62" s="958"/>
      <c r="O62" s="958"/>
      <c r="P62" s="958"/>
      <c r="Q62" s="958"/>
      <c r="R62" s="958"/>
      <c r="S62" s="958"/>
    </row>
    <row r="63" spans="2:19" x14ac:dyDescent="0.3">
      <c r="C63" s="92"/>
      <c r="D63" s="92"/>
      <c r="E63" s="959"/>
      <c r="F63" s="960"/>
      <c r="G63" s="960"/>
      <c r="H63" s="960"/>
      <c r="I63" s="960"/>
      <c r="J63" s="960"/>
      <c r="K63" s="960"/>
      <c r="L63" s="92"/>
      <c r="M63" s="92"/>
      <c r="N63" s="92"/>
      <c r="O63" s="92"/>
      <c r="P63" s="960"/>
      <c r="Q63" s="960"/>
      <c r="R63" s="960"/>
      <c r="S63" s="960"/>
    </row>
    <row r="64" spans="2:19" x14ac:dyDescent="0.3">
      <c r="C64" s="961" t="s">
        <v>1883</v>
      </c>
      <c r="D64" s="92"/>
      <c r="E64" s="92"/>
      <c r="F64" s="92"/>
      <c r="G64" s="92"/>
      <c r="H64" s="92"/>
      <c r="I64" s="92"/>
      <c r="J64" s="92"/>
      <c r="K64" s="92"/>
      <c r="L64" s="92"/>
      <c r="M64" s="92"/>
      <c r="N64" s="92"/>
      <c r="O64" s="92"/>
      <c r="P64" s="92"/>
      <c r="Q64" s="92"/>
      <c r="R64" s="92"/>
      <c r="S64" s="92"/>
    </row>
    <row r="65" spans="3:19" x14ac:dyDescent="0.3">
      <c r="C65" s="961" t="s">
        <v>1884</v>
      </c>
      <c r="D65" s="92"/>
      <c r="E65" s="92"/>
      <c r="F65" s="92"/>
      <c r="G65" s="92"/>
      <c r="H65" s="92"/>
      <c r="I65" s="92"/>
      <c r="J65" s="92"/>
      <c r="K65" s="92"/>
      <c r="L65" s="92"/>
      <c r="M65" s="92"/>
      <c r="N65" s="92"/>
      <c r="O65" s="92"/>
      <c r="P65" s="92"/>
      <c r="Q65" s="92"/>
      <c r="R65" s="92"/>
      <c r="S65" s="92"/>
    </row>
    <row r="66" spans="3:19" x14ac:dyDescent="0.3">
      <c r="C66" s="961" t="s">
        <v>1885</v>
      </c>
      <c r="D66" s="92"/>
      <c r="E66" s="92"/>
      <c r="F66" s="92"/>
      <c r="G66" s="92"/>
      <c r="H66" s="92"/>
      <c r="I66" s="92"/>
      <c r="J66" s="92"/>
      <c r="K66" s="92"/>
      <c r="L66" s="92"/>
      <c r="M66" s="92"/>
      <c r="N66" s="92"/>
      <c r="O66" s="92"/>
      <c r="P66" s="92"/>
      <c r="Q66" s="92"/>
      <c r="R66" s="92"/>
      <c r="S66" s="92"/>
    </row>
    <row r="67" spans="3:19" x14ac:dyDescent="0.3">
      <c r="C67" s="92"/>
      <c r="D67" s="92"/>
      <c r="E67" s="92"/>
      <c r="F67" s="92"/>
      <c r="G67" s="92"/>
      <c r="H67" s="92"/>
      <c r="I67" s="92"/>
      <c r="J67" s="92"/>
      <c r="K67" s="92"/>
      <c r="L67" s="92"/>
      <c r="M67" s="92"/>
      <c r="N67" s="92"/>
      <c r="O67" s="92"/>
      <c r="P67" s="92"/>
      <c r="Q67" s="92"/>
      <c r="R67" s="92"/>
      <c r="S67" s="92"/>
    </row>
    <row r="68" spans="3:19" x14ac:dyDescent="0.3">
      <c r="C68" s="92"/>
      <c r="D68" s="92"/>
      <c r="E68" s="92"/>
      <c r="F68" s="92"/>
      <c r="G68" s="92"/>
      <c r="H68" s="92"/>
      <c r="I68" s="92"/>
      <c r="J68" s="92"/>
      <c r="K68" s="92"/>
      <c r="L68" s="92"/>
      <c r="M68" s="92"/>
      <c r="N68" s="92"/>
      <c r="O68" s="92"/>
      <c r="P68" s="92"/>
      <c r="Q68" s="92"/>
      <c r="R68" s="92"/>
      <c r="S68" s="92"/>
    </row>
    <row r="69" spans="3:19" x14ac:dyDescent="0.3">
      <c r="C69" s="92"/>
      <c r="D69" s="92"/>
      <c r="E69" s="92"/>
      <c r="F69" s="92"/>
      <c r="G69" s="92"/>
      <c r="H69" s="92"/>
      <c r="I69" s="92"/>
      <c r="J69" s="92"/>
      <c r="K69" s="92"/>
      <c r="L69" s="92"/>
      <c r="M69" s="92"/>
      <c r="N69" s="92"/>
      <c r="O69" s="92"/>
      <c r="P69" s="92"/>
      <c r="Q69" s="92"/>
      <c r="R69" s="92"/>
      <c r="S69" s="92"/>
    </row>
    <row r="70" spans="3:19" x14ac:dyDescent="0.3">
      <c r="C70" s="92"/>
      <c r="D70" s="92"/>
      <c r="E70" s="92"/>
      <c r="F70" s="92"/>
      <c r="G70" s="92"/>
      <c r="H70" s="92"/>
      <c r="I70" s="92"/>
      <c r="J70" s="92"/>
      <c r="K70" s="92"/>
      <c r="L70" s="92"/>
      <c r="M70" s="92"/>
      <c r="N70" s="92"/>
      <c r="O70" s="92"/>
      <c r="P70" s="92"/>
      <c r="Q70" s="92"/>
      <c r="R70" s="92"/>
      <c r="S70" s="92"/>
    </row>
    <row r="71" spans="3:19" x14ac:dyDescent="0.3">
      <c r="C71" s="92"/>
      <c r="D71" s="92"/>
      <c r="E71" s="92"/>
      <c r="F71" s="92"/>
      <c r="G71" s="92"/>
      <c r="H71" s="92"/>
      <c r="I71" s="92"/>
      <c r="J71" s="92"/>
      <c r="K71" s="92"/>
      <c r="L71" s="92"/>
      <c r="M71" s="92"/>
      <c r="N71" s="92"/>
      <c r="O71" s="92"/>
      <c r="P71" s="92"/>
      <c r="Q71" s="92"/>
      <c r="R71" s="92"/>
      <c r="S71" s="92"/>
    </row>
    <row r="72" spans="3:19" x14ac:dyDescent="0.3">
      <c r="C72" s="92"/>
      <c r="D72" s="92"/>
      <c r="E72" s="92"/>
      <c r="F72" s="92"/>
      <c r="G72" s="92"/>
      <c r="H72" s="92"/>
      <c r="I72" s="92"/>
      <c r="J72" s="92"/>
      <c r="K72" s="92"/>
      <c r="L72" s="92"/>
      <c r="M72" s="92"/>
      <c r="N72" s="92"/>
      <c r="O72" s="92"/>
      <c r="P72" s="92"/>
      <c r="Q72" s="92"/>
      <c r="R72" s="92"/>
      <c r="S72" s="92"/>
    </row>
    <row r="73" spans="3:19" x14ac:dyDescent="0.3">
      <c r="C73" s="92"/>
      <c r="D73" s="92"/>
      <c r="E73" s="92"/>
      <c r="F73" s="92"/>
      <c r="G73" s="92"/>
      <c r="H73" s="92"/>
      <c r="I73" s="92"/>
      <c r="J73" s="92"/>
      <c r="K73" s="92"/>
      <c r="L73" s="92"/>
      <c r="M73" s="92"/>
      <c r="N73" s="92"/>
      <c r="O73" s="92"/>
      <c r="P73" s="92"/>
      <c r="Q73" s="92"/>
      <c r="R73" s="92"/>
      <c r="S73" s="92"/>
    </row>
    <row r="74" spans="3:19" x14ac:dyDescent="0.3">
      <c r="C74" s="92"/>
      <c r="D74" s="92"/>
      <c r="E74" s="92"/>
      <c r="F74" s="92"/>
      <c r="G74" s="92"/>
      <c r="H74" s="92"/>
      <c r="I74" s="92"/>
      <c r="J74" s="92"/>
      <c r="K74" s="92"/>
      <c r="L74" s="92"/>
      <c r="M74" s="92"/>
      <c r="N74" s="92"/>
      <c r="O74" s="92"/>
      <c r="P74" s="92"/>
      <c r="Q74" s="92"/>
      <c r="R74" s="92"/>
      <c r="S74" s="92"/>
    </row>
    <row r="75" spans="3:19" x14ac:dyDescent="0.3">
      <c r="C75" s="92"/>
      <c r="D75" s="92"/>
      <c r="E75" s="92"/>
      <c r="F75" s="92"/>
      <c r="G75" s="92"/>
      <c r="H75" s="92"/>
      <c r="I75" s="92"/>
      <c r="J75" s="92"/>
      <c r="K75" s="92"/>
      <c r="L75" s="92"/>
      <c r="M75" s="92"/>
      <c r="N75" s="92"/>
      <c r="O75" s="92"/>
      <c r="P75" s="92"/>
      <c r="Q75" s="92"/>
      <c r="R75" s="92"/>
      <c r="S75" s="92"/>
    </row>
    <row r="76" spans="3:19" x14ac:dyDescent="0.3">
      <c r="C76" s="92"/>
      <c r="D76" s="92"/>
      <c r="E76" s="92"/>
      <c r="F76" s="92"/>
      <c r="G76" s="92"/>
      <c r="H76" s="92"/>
      <c r="I76" s="92"/>
      <c r="J76" s="92"/>
      <c r="K76" s="92"/>
      <c r="L76" s="92"/>
      <c r="M76" s="92"/>
      <c r="N76" s="92"/>
      <c r="O76" s="92"/>
      <c r="P76" s="92"/>
      <c r="Q76" s="92"/>
      <c r="R76" s="92"/>
      <c r="S76" s="92"/>
    </row>
    <row r="77" spans="3:19" x14ac:dyDescent="0.3">
      <c r="C77" s="92"/>
      <c r="D77" s="92"/>
      <c r="E77" s="92"/>
      <c r="F77" s="92"/>
      <c r="G77" s="92"/>
      <c r="H77" s="92"/>
      <c r="I77" s="92"/>
      <c r="J77" s="92"/>
      <c r="K77" s="92"/>
      <c r="L77" s="92"/>
      <c r="M77" s="92"/>
      <c r="N77" s="92"/>
      <c r="O77" s="92"/>
      <c r="P77" s="92"/>
      <c r="Q77" s="92"/>
      <c r="R77" s="92"/>
      <c r="S77" s="92"/>
    </row>
    <row r="78" spans="3:19" x14ac:dyDescent="0.3">
      <c r="C78" s="92"/>
      <c r="D78" s="92"/>
      <c r="E78" s="92"/>
      <c r="F78" s="92"/>
      <c r="G78" s="92"/>
      <c r="H78" s="92"/>
      <c r="I78" s="92"/>
      <c r="J78" s="92"/>
      <c r="K78" s="92"/>
      <c r="L78" s="92"/>
      <c r="M78" s="92"/>
      <c r="N78" s="92"/>
      <c r="O78" s="92"/>
      <c r="P78" s="92"/>
      <c r="Q78" s="92"/>
      <c r="R78" s="92"/>
      <c r="S78" s="92"/>
    </row>
    <row r="79" spans="3:19" x14ac:dyDescent="0.3">
      <c r="C79" s="92"/>
      <c r="D79" s="92"/>
      <c r="E79" s="92"/>
      <c r="F79" s="92"/>
      <c r="G79" s="92"/>
      <c r="H79" s="92"/>
      <c r="I79" s="92"/>
      <c r="J79" s="92"/>
      <c r="K79" s="92"/>
      <c r="L79" s="92"/>
      <c r="M79" s="92"/>
      <c r="N79" s="92"/>
      <c r="O79" s="92"/>
      <c r="P79" s="92"/>
      <c r="Q79" s="92"/>
      <c r="R79" s="92"/>
      <c r="S79" s="92"/>
    </row>
    <row r="80" spans="3:19" x14ac:dyDescent="0.3">
      <c r="C80" s="92"/>
      <c r="D80" s="92"/>
      <c r="E80" s="92"/>
      <c r="F80" s="92"/>
      <c r="G80" s="92"/>
      <c r="H80" s="92"/>
      <c r="I80" s="92"/>
      <c r="J80" s="92"/>
      <c r="K80" s="92"/>
      <c r="L80" s="92"/>
      <c r="M80" s="92"/>
      <c r="N80" s="92"/>
      <c r="O80" s="92"/>
      <c r="P80" s="92"/>
      <c r="Q80" s="92"/>
      <c r="R80" s="92"/>
      <c r="S80" s="92"/>
    </row>
    <row r="81" spans="3:19" x14ac:dyDescent="0.3">
      <c r="C81" s="92"/>
      <c r="D81" s="92"/>
      <c r="E81" s="92"/>
      <c r="F81" s="92"/>
      <c r="G81" s="92"/>
      <c r="H81" s="92"/>
      <c r="I81" s="92"/>
      <c r="J81" s="92"/>
      <c r="K81" s="92"/>
      <c r="L81" s="92"/>
      <c r="M81" s="92"/>
      <c r="N81" s="92"/>
      <c r="O81" s="92"/>
      <c r="P81" s="92"/>
      <c r="Q81" s="92"/>
      <c r="R81" s="92"/>
      <c r="S81" s="92"/>
    </row>
    <row r="82" spans="3:19" x14ac:dyDescent="0.3">
      <c r="C82" s="92"/>
      <c r="D82" s="92"/>
      <c r="E82" s="92"/>
      <c r="F82" s="92"/>
      <c r="G82" s="92"/>
      <c r="H82" s="92"/>
      <c r="I82" s="92"/>
      <c r="J82" s="92"/>
      <c r="K82" s="92"/>
      <c r="L82" s="92"/>
      <c r="M82" s="92"/>
      <c r="N82" s="92"/>
      <c r="O82" s="92"/>
      <c r="P82" s="92"/>
      <c r="Q82" s="92"/>
      <c r="R82" s="92"/>
      <c r="S82" s="92"/>
    </row>
    <row r="83" spans="3:19" x14ac:dyDescent="0.3">
      <c r="C83" s="92"/>
      <c r="D83" s="92"/>
      <c r="E83" s="92"/>
      <c r="F83" s="92"/>
      <c r="G83" s="92"/>
      <c r="H83" s="92"/>
      <c r="I83" s="92"/>
      <c r="J83" s="92"/>
      <c r="K83" s="92"/>
      <c r="L83" s="92"/>
      <c r="M83" s="92"/>
      <c r="N83" s="92"/>
      <c r="O83" s="92"/>
      <c r="P83" s="92"/>
      <c r="Q83" s="92"/>
      <c r="R83" s="92"/>
      <c r="S83" s="92"/>
    </row>
    <row r="84" spans="3:19" x14ac:dyDescent="0.3">
      <c r="C84" s="92"/>
      <c r="D84" s="92"/>
      <c r="E84" s="92"/>
      <c r="F84" s="92"/>
      <c r="G84" s="92"/>
      <c r="H84" s="92"/>
      <c r="I84" s="92"/>
      <c r="J84" s="92"/>
      <c r="K84" s="92"/>
      <c r="L84" s="92"/>
      <c r="M84" s="92"/>
      <c r="N84" s="92"/>
      <c r="O84" s="92"/>
      <c r="P84" s="92"/>
      <c r="Q84" s="92"/>
      <c r="R84" s="92"/>
      <c r="S84" s="92"/>
    </row>
    <row r="85" spans="3:19" x14ac:dyDescent="0.3">
      <c r="C85" s="92"/>
      <c r="D85" s="92"/>
      <c r="E85" s="92"/>
      <c r="F85" s="92"/>
      <c r="G85" s="92"/>
      <c r="H85" s="92"/>
      <c r="I85" s="92"/>
      <c r="J85" s="92"/>
      <c r="K85" s="92"/>
      <c r="L85" s="92"/>
      <c r="M85" s="92"/>
      <c r="N85" s="92"/>
      <c r="O85" s="92"/>
      <c r="P85" s="92"/>
      <c r="Q85" s="92"/>
      <c r="R85" s="92"/>
      <c r="S85" s="92"/>
    </row>
    <row r="86" spans="3:19" x14ac:dyDescent="0.3">
      <c r="C86" s="92"/>
      <c r="D86" s="92"/>
      <c r="E86" s="92"/>
      <c r="F86" s="92"/>
      <c r="G86" s="92"/>
      <c r="H86" s="92"/>
      <c r="I86" s="92"/>
      <c r="J86" s="92"/>
      <c r="K86" s="92"/>
      <c r="L86" s="92"/>
      <c r="M86" s="92"/>
      <c r="N86" s="92"/>
      <c r="O86" s="92"/>
      <c r="P86" s="92"/>
      <c r="Q86" s="92"/>
      <c r="R86" s="92"/>
      <c r="S86" s="92"/>
    </row>
    <row r="87" spans="3:19" x14ac:dyDescent="0.3">
      <c r="C87" s="92"/>
      <c r="D87" s="92"/>
      <c r="E87" s="92"/>
      <c r="F87" s="92"/>
      <c r="G87" s="92"/>
      <c r="H87" s="92"/>
      <c r="I87" s="92"/>
      <c r="J87" s="92"/>
      <c r="K87" s="92"/>
      <c r="L87" s="92"/>
      <c r="M87" s="92"/>
      <c r="N87" s="92"/>
      <c r="O87" s="92"/>
      <c r="P87" s="92"/>
      <c r="Q87" s="92"/>
      <c r="R87" s="92"/>
      <c r="S87" s="92"/>
    </row>
    <row r="88" spans="3:19" x14ac:dyDescent="0.3">
      <c r="C88" s="92"/>
      <c r="D88" s="92"/>
      <c r="E88" s="92"/>
      <c r="F88" s="92"/>
      <c r="G88" s="92"/>
      <c r="H88" s="92"/>
      <c r="I88" s="92"/>
      <c r="J88" s="92"/>
      <c r="K88" s="92"/>
      <c r="L88" s="92"/>
      <c r="M88" s="92"/>
      <c r="N88" s="92"/>
      <c r="O88" s="92"/>
      <c r="P88" s="92"/>
      <c r="Q88" s="92"/>
      <c r="R88" s="92"/>
      <c r="S88" s="92"/>
    </row>
    <row r="89" spans="3:19" x14ac:dyDescent="0.3">
      <c r="C89" s="92"/>
      <c r="D89" s="92"/>
      <c r="E89" s="92"/>
      <c r="F89" s="92"/>
      <c r="G89" s="92"/>
      <c r="H89" s="92"/>
      <c r="I89" s="92"/>
      <c r="J89" s="92"/>
      <c r="K89" s="92"/>
      <c r="L89" s="92"/>
      <c r="M89" s="92"/>
      <c r="N89" s="92"/>
      <c r="O89" s="92"/>
      <c r="P89" s="92"/>
      <c r="Q89" s="92"/>
      <c r="R89" s="92"/>
      <c r="S89" s="92"/>
    </row>
    <row r="90" spans="3:19" x14ac:dyDescent="0.3">
      <c r="C90" s="92"/>
      <c r="D90" s="92"/>
      <c r="E90" s="92"/>
      <c r="F90" s="92"/>
      <c r="G90" s="92"/>
      <c r="H90" s="92"/>
      <c r="I90" s="92"/>
      <c r="J90" s="92"/>
      <c r="K90" s="92"/>
      <c r="L90" s="92"/>
      <c r="M90" s="92"/>
      <c r="N90" s="92"/>
      <c r="O90" s="92"/>
      <c r="P90" s="92"/>
      <c r="Q90" s="92"/>
      <c r="R90" s="92"/>
      <c r="S90" s="92"/>
    </row>
    <row r="91" spans="3:19" x14ac:dyDescent="0.3">
      <c r="C91" s="92"/>
      <c r="D91" s="92"/>
      <c r="E91" s="92"/>
      <c r="F91" s="92"/>
      <c r="G91" s="92"/>
      <c r="H91" s="92"/>
      <c r="I91" s="92"/>
      <c r="J91" s="92"/>
      <c r="K91" s="92"/>
      <c r="L91" s="92"/>
      <c r="M91" s="92"/>
      <c r="N91" s="92"/>
      <c r="O91" s="92"/>
      <c r="P91" s="92"/>
      <c r="Q91" s="92"/>
      <c r="R91" s="92"/>
      <c r="S91" s="92"/>
    </row>
    <row r="92" spans="3:19" x14ac:dyDescent="0.3">
      <c r="C92" s="92"/>
      <c r="D92" s="92"/>
      <c r="E92" s="92"/>
      <c r="F92" s="92"/>
      <c r="G92" s="92"/>
      <c r="H92" s="92"/>
      <c r="I92" s="92"/>
      <c r="J92" s="92"/>
      <c r="K92" s="92"/>
      <c r="L92" s="92"/>
      <c r="M92" s="92"/>
      <c r="N92" s="92"/>
      <c r="O92" s="92"/>
      <c r="P92" s="92"/>
      <c r="Q92" s="92"/>
      <c r="R92" s="92"/>
      <c r="S92" s="92"/>
    </row>
    <row r="93" spans="3:19" x14ac:dyDescent="0.3">
      <c r="C93" s="92"/>
      <c r="D93" s="92"/>
      <c r="E93" s="92"/>
      <c r="F93" s="92"/>
      <c r="G93" s="92"/>
      <c r="H93" s="92"/>
      <c r="I93" s="92"/>
      <c r="J93" s="92"/>
      <c r="K93" s="92"/>
      <c r="L93" s="92"/>
      <c r="M93" s="92"/>
      <c r="N93" s="92"/>
      <c r="O93" s="92"/>
      <c r="P93" s="92"/>
      <c r="Q93" s="92"/>
      <c r="R93" s="92"/>
      <c r="S93" s="92"/>
    </row>
    <row r="94" spans="3:19" x14ac:dyDescent="0.3">
      <c r="C94" s="92"/>
      <c r="D94" s="92"/>
      <c r="E94" s="92"/>
      <c r="F94" s="92"/>
      <c r="G94" s="92"/>
      <c r="H94" s="92"/>
      <c r="I94" s="92"/>
      <c r="J94" s="92"/>
      <c r="K94" s="92"/>
      <c r="L94" s="92"/>
      <c r="M94" s="92"/>
      <c r="N94" s="92"/>
      <c r="O94" s="92"/>
      <c r="P94" s="92"/>
      <c r="Q94" s="92"/>
      <c r="R94" s="92"/>
      <c r="S94" s="92"/>
    </row>
    <row r="95" spans="3:19" x14ac:dyDescent="0.3">
      <c r="C95" s="92"/>
      <c r="D95" s="92"/>
      <c r="E95" s="92"/>
      <c r="F95" s="92"/>
      <c r="G95" s="92"/>
      <c r="H95" s="92"/>
      <c r="I95" s="92"/>
      <c r="J95" s="92"/>
      <c r="K95" s="92"/>
      <c r="L95" s="92"/>
      <c r="M95" s="92"/>
      <c r="N95" s="92"/>
      <c r="O95" s="92"/>
      <c r="P95" s="92"/>
      <c r="Q95" s="92"/>
      <c r="R95" s="92"/>
      <c r="S95" s="92"/>
    </row>
    <row r="96" spans="3:19" x14ac:dyDescent="0.3">
      <c r="C96" s="92"/>
      <c r="D96" s="92"/>
      <c r="E96" s="92"/>
      <c r="F96" s="92"/>
      <c r="G96" s="92"/>
      <c r="H96" s="92"/>
      <c r="I96" s="92"/>
      <c r="J96" s="92"/>
      <c r="K96" s="92"/>
      <c r="L96" s="92"/>
      <c r="M96" s="92"/>
      <c r="N96" s="92"/>
      <c r="O96" s="92"/>
      <c r="P96" s="92"/>
      <c r="Q96" s="92"/>
      <c r="R96" s="92"/>
      <c r="S96" s="92"/>
    </row>
    <row r="97" spans="3:19" x14ac:dyDescent="0.3">
      <c r="C97" s="92"/>
      <c r="D97" s="92"/>
      <c r="E97" s="92"/>
      <c r="F97" s="92"/>
      <c r="G97" s="92"/>
      <c r="H97" s="92"/>
      <c r="I97" s="92"/>
      <c r="J97" s="92"/>
      <c r="K97" s="92"/>
      <c r="L97" s="92"/>
      <c r="M97" s="92"/>
      <c r="N97" s="92"/>
      <c r="O97" s="92"/>
      <c r="P97" s="92"/>
      <c r="Q97" s="92"/>
      <c r="R97" s="92"/>
      <c r="S97" s="92"/>
    </row>
    <row r="98" spans="3:19" x14ac:dyDescent="0.3">
      <c r="C98" s="92"/>
      <c r="D98" s="92"/>
      <c r="E98" s="92"/>
      <c r="F98" s="92"/>
      <c r="G98" s="92"/>
      <c r="H98" s="92"/>
      <c r="I98" s="92"/>
      <c r="J98" s="92"/>
      <c r="K98" s="92"/>
      <c r="L98" s="92"/>
      <c r="M98" s="92"/>
      <c r="N98" s="92"/>
      <c r="O98" s="92"/>
      <c r="P98" s="92"/>
      <c r="Q98" s="92"/>
      <c r="R98" s="92"/>
      <c r="S98" s="92"/>
    </row>
    <row r="99" spans="3:19" x14ac:dyDescent="0.3">
      <c r="C99" s="92"/>
      <c r="D99" s="92"/>
      <c r="E99" s="92"/>
      <c r="F99" s="92"/>
      <c r="G99" s="92"/>
      <c r="H99" s="92"/>
      <c r="I99" s="92"/>
      <c r="J99" s="92"/>
      <c r="K99" s="92"/>
      <c r="L99" s="92"/>
      <c r="M99" s="92"/>
      <c r="N99" s="92"/>
      <c r="O99" s="92"/>
      <c r="P99" s="92"/>
      <c r="Q99" s="92"/>
      <c r="R99" s="92"/>
      <c r="S99" s="92"/>
    </row>
    <row r="100" spans="3:19" x14ac:dyDescent="0.3">
      <c r="C100" s="92"/>
      <c r="D100" s="92"/>
      <c r="E100" s="92"/>
      <c r="F100" s="92"/>
      <c r="G100" s="92"/>
      <c r="H100" s="92"/>
      <c r="I100" s="92"/>
      <c r="J100" s="92"/>
      <c r="K100" s="92"/>
      <c r="L100" s="92"/>
      <c r="M100" s="92"/>
      <c r="N100" s="92"/>
      <c r="O100" s="92"/>
      <c r="P100" s="92"/>
      <c r="Q100" s="92"/>
      <c r="R100" s="92"/>
      <c r="S100" s="92"/>
    </row>
    <row r="101" spans="3:19" x14ac:dyDescent="0.3">
      <c r="C101" s="92"/>
      <c r="D101" s="92"/>
      <c r="E101" s="92"/>
      <c r="F101" s="92"/>
      <c r="G101" s="92"/>
      <c r="H101" s="92"/>
      <c r="I101" s="92"/>
      <c r="J101" s="92"/>
      <c r="K101" s="92"/>
      <c r="L101" s="92"/>
      <c r="M101" s="92"/>
      <c r="N101" s="92"/>
      <c r="O101" s="92"/>
      <c r="P101" s="92"/>
      <c r="Q101" s="92"/>
      <c r="R101" s="92"/>
      <c r="S101" s="92"/>
    </row>
    <row r="102" spans="3:19" x14ac:dyDescent="0.3">
      <c r="C102" s="92"/>
      <c r="D102" s="92"/>
      <c r="E102" s="92"/>
      <c r="F102" s="92"/>
      <c r="G102" s="92"/>
      <c r="H102" s="92"/>
      <c r="I102" s="92"/>
      <c r="J102" s="92"/>
      <c r="K102" s="92"/>
      <c r="L102" s="92"/>
      <c r="M102" s="92"/>
      <c r="N102" s="92"/>
      <c r="O102" s="92"/>
      <c r="P102" s="92"/>
      <c r="Q102" s="92"/>
      <c r="R102" s="92"/>
      <c r="S102" s="92"/>
    </row>
    <row r="103" spans="3:19" x14ac:dyDescent="0.3">
      <c r="C103" s="92"/>
      <c r="D103" s="92"/>
      <c r="E103" s="92"/>
      <c r="F103" s="92"/>
      <c r="G103" s="92"/>
      <c r="H103" s="92"/>
      <c r="I103" s="92"/>
      <c r="J103" s="92"/>
      <c r="K103" s="92"/>
      <c r="L103" s="92"/>
      <c r="M103" s="92"/>
      <c r="N103" s="92"/>
      <c r="O103" s="92"/>
      <c r="P103" s="92"/>
      <c r="Q103" s="92"/>
      <c r="R103" s="92"/>
      <c r="S103" s="92"/>
    </row>
    <row r="104" spans="3:19" x14ac:dyDescent="0.3">
      <c r="C104" s="92"/>
      <c r="D104" s="92"/>
      <c r="E104" s="92"/>
      <c r="F104" s="92"/>
      <c r="G104" s="92"/>
      <c r="H104" s="92"/>
      <c r="I104" s="92"/>
      <c r="J104" s="92"/>
      <c r="K104" s="92"/>
      <c r="L104" s="92"/>
      <c r="M104" s="92"/>
      <c r="N104" s="92"/>
      <c r="O104" s="92"/>
      <c r="P104" s="92"/>
      <c r="Q104" s="92"/>
      <c r="R104" s="92"/>
      <c r="S104" s="92"/>
    </row>
    <row r="105" spans="3:19" x14ac:dyDescent="0.3">
      <c r="C105" s="92"/>
      <c r="D105" s="92"/>
      <c r="E105" s="92"/>
      <c r="F105" s="92"/>
      <c r="G105" s="92"/>
      <c r="H105" s="92"/>
      <c r="I105" s="92"/>
      <c r="J105" s="92"/>
      <c r="K105" s="92"/>
      <c r="L105" s="92"/>
      <c r="M105" s="92"/>
      <c r="N105" s="92"/>
      <c r="O105" s="92"/>
      <c r="P105" s="92"/>
      <c r="Q105" s="92"/>
      <c r="R105" s="92"/>
      <c r="S105" s="92"/>
    </row>
    <row r="106" spans="3:19" x14ac:dyDescent="0.3">
      <c r="C106" s="92"/>
      <c r="D106" s="92"/>
      <c r="E106" s="92"/>
      <c r="F106" s="92"/>
      <c r="G106" s="92"/>
      <c r="H106" s="92"/>
      <c r="I106" s="92"/>
      <c r="J106" s="92"/>
      <c r="K106" s="92"/>
      <c r="L106" s="92"/>
      <c r="M106" s="92"/>
      <c r="N106" s="92"/>
      <c r="O106" s="92"/>
      <c r="P106" s="92"/>
      <c r="Q106" s="92"/>
      <c r="R106" s="92"/>
      <c r="S106" s="92"/>
    </row>
    <row r="107" spans="3:19" x14ac:dyDescent="0.3">
      <c r="C107" s="92"/>
      <c r="D107" s="92"/>
      <c r="E107" s="92"/>
      <c r="F107" s="92"/>
      <c r="G107" s="92"/>
      <c r="H107" s="92"/>
      <c r="I107" s="92"/>
      <c r="J107" s="92"/>
      <c r="K107" s="92"/>
      <c r="L107" s="92"/>
      <c r="M107" s="92"/>
      <c r="N107" s="92"/>
      <c r="O107" s="92"/>
      <c r="P107" s="92"/>
      <c r="Q107" s="92"/>
      <c r="R107" s="92"/>
      <c r="S107" s="92"/>
    </row>
    <row r="108" spans="3:19" x14ac:dyDescent="0.3">
      <c r="C108" s="92"/>
      <c r="D108" s="92"/>
      <c r="E108" s="92"/>
      <c r="F108" s="92"/>
      <c r="G108" s="92"/>
      <c r="H108" s="92"/>
      <c r="I108" s="92"/>
      <c r="J108" s="92"/>
      <c r="K108" s="92"/>
      <c r="L108" s="92"/>
      <c r="M108" s="92"/>
      <c r="N108" s="92"/>
      <c r="O108" s="92"/>
      <c r="P108" s="92"/>
      <c r="Q108" s="92"/>
      <c r="R108" s="92"/>
      <c r="S108" s="92"/>
    </row>
    <row r="109" spans="3:19" x14ac:dyDescent="0.3">
      <c r="C109" s="92"/>
      <c r="D109" s="92"/>
      <c r="E109" s="92"/>
      <c r="F109" s="92"/>
      <c r="G109" s="92"/>
      <c r="H109" s="92"/>
      <c r="I109" s="92"/>
      <c r="J109" s="92"/>
      <c r="K109" s="92"/>
      <c r="L109" s="92"/>
      <c r="M109" s="92"/>
      <c r="N109" s="92"/>
      <c r="O109" s="92"/>
      <c r="P109" s="92"/>
      <c r="Q109" s="92"/>
      <c r="R109" s="92"/>
      <c r="S109" s="92"/>
    </row>
    <row r="110" spans="3:19" x14ac:dyDescent="0.3">
      <c r="C110" s="92"/>
      <c r="D110" s="92"/>
      <c r="E110" s="92"/>
      <c r="F110" s="92"/>
      <c r="G110" s="92"/>
      <c r="H110" s="92"/>
      <c r="I110" s="92"/>
      <c r="J110" s="92"/>
      <c r="K110" s="92"/>
      <c r="L110" s="92"/>
      <c r="M110" s="92"/>
      <c r="N110" s="92"/>
      <c r="O110" s="92"/>
      <c r="P110" s="92"/>
      <c r="Q110" s="92"/>
      <c r="R110" s="92"/>
      <c r="S110" s="92"/>
    </row>
    <row r="111" spans="3:19" x14ac:dyDescent="0.3">
      <c r="C111" s="92"/>
      <c r="D111" s="92"/>
      <c r="E111" s="92"/>
      <c r="F111" s="92"/>
      <c r="G111" s="92"/>
      <c r="H111" s="92"/>
      <c r="I111" s="92"/>
      <c r="J111" s="92"/>
      <c r="K111" s="92"/>
      <c r="L111" s="92"/>
      <c r="M111" s="92"/>
      <c r="N111" s="92"/>
      <c r="O111" s="92"/>
      <c r="P111" s="92"/>
      <c r="Q111" s="92"/>
      <c r="R111" s="92"/>
      <c r="S111" s="92"/>
    </row>
    <row r="112" spans="3:19" x14ac:dyDescent="0.3">
      <c r="C112" s="92"/>
      <c r="D112" s="92"/>
      <c r="E112" s="92"/>
      <c r="F112" s="92"/>
      <c r="G112" s="92"/>
      <c r="H112" s="92"/>
      <c r="I112" s="92"/>
      <c r="J112" s="92"/>
      <c r="K112" s="92"/>
      <c r="L112" s="92"/>
      <c r="M112" s="92"/>
      <c r="N112" s="92"/>
      <c r="O112" s="92"/>
      <c r="P112" s="92"/>
      <c r="Q112" s="92"/>
      <c r="R112" s="92"/>
      <c r="S112" s="92"/>
    </row>
    <row r="113" spans="3:19" x14ac:dyDescent="0.3">
      <c r="C113" s="92"/>
      <c r="D113" s="92"/>
      <c r="E113" s="92"/>
      <c r="F113" s="92"/>
      <c r="G113" s="92"/>
      <c r="H113" s="92"/>
      <c r="I113" s="92"/>
      <c r="J113" s="92"/>
      <c r="K113" s="92"/>
      <c r="L113" s="92"/>
      <c r="M113" s="92"/>
      <c r="N113" s="92"/>
      <c r="O113" s="92"/>
      <c r="P113" s="92"/>
      <c r="Q113" s="92"/>
      <c r="R113" s="92"/>
      <c r="S113" s="92"/>
    </row>
    <row r="114" spans="3:19" x14ac:dyDescent="0.3">
      <c r="C114" s="92"/>
      <c r="D114" s="92"/>
      <c r="E114" s="92"/>
      <c r="F114" s="92"/>
      <c r="G114" s="92"/>
      <c r="H114" s="92"/>
      <c r="I114" s="92"/>
      <c r="J114" s="92"/>
      <c r="K114" s="92"/>
      <c r="L114" s="92"/>
      <c r="M114" s="92"/>
      <c r="N114" s="92"/>
      <c r="O114" s="92"/>
      <c r="P114" s="92"/>
      <c r="Q114" s="92"/>
      <c r="R114" s="92"/>
      <c r="S114" s="92"/>
    </row>
    <row r="115" spans="3:19" x14ac:dyDescent="0.3">
      <c r="C115" s="92"/>
      <c r="D115" s="92"/>
      <c r="E115" s="92"/>
      <c r="F115" s="92"/>
      <c r="G115" s="92"/>
      <c r="H115" s="92"/>
      <c r="I115" s="92"/>
      <c r="J115" s="92"/>
      <c r="K115" s="92"/>
      <c r="L115" s="92"/>
      <c r="M115" s="92"/>
      <c r="N115" s="92"/>
      <c r="O115" s="92"/>
      <c r="P115" s="92"/>
      <c r="Q115" s="92"/>
      <c r="R115" s="92"/>
      <c r="S115" s="92"/>
    </row>
    <row r="116" spans="3:19" x14ac:dyDescent="0.3">
      <c r="C116" s="92"/>
      <c r="D116" s="92"/>
      <c r="E116" s="92"/>
      <c r="F116" s="92"/>
      <c r="G116" s="92"/>
      <c r="H116" s="92"/>
      <c r="I116" s="92"/>
      <c r="J116" s="92"/>
      <c r="K116" s="92"/>
      <c r="L116" s="92"/>
      <c r="M116" s="92"/>
      <c r="N116" s="92"/>
      <c r="O116" s="92"/>
      <c r="P116" s="92"/>
      <c r="Q116" s="92"/>
      <c r="R116" s="92"/>
      <c r="S116" s="92"/>
    </row>
    <row r="117" spans="3:19" x14ac:dyDescent="0.3">
      <c r="C117" s="92"/>
      <c r="D117" s="92"/>
      <c r="E117" s="92"/>
      <c r="F117" s="92"/>
      <c r="G117" s="92"/>
      <c r="H117" s="92"/>
      <c r="I117" s="92"/>
      <c r="J117" s="92"/>
      <c r="K117" s="92"/>
      <c r="L117" s="92"/>
      <c r="M117" s="92"/>
      <c r="N117" s="92"/>
      <c r="O117" s="92"/>
      <c r="P117" s="92"/>
      <c r="Q117" s="92"/>
      <c r="R117" s="92"/>
      <c r="S117" s="92"/>
    </row>
    <row r="118" spans="3:19" x14ac:dyDescent="0.3">
      <c r="C118" s="92"/>
      <c r="D118" s="92"/>
      <c r="E118" s="92"/>
      <c r="F118" s="92"/>
      <c r="G118" s="92"/>
      <c r="H118" s="92"/>
      <c r="I118" s="92"/>
      <c r="J118" s="92"/>
      <c r="K118" s="92"/>
      <c r="L118" s="92"/>
      <c r="M118" s="92"/>
      <c r="N118" s="92"/>
      <c r="O118" s="92"/>
      <c r="P118" s="92"/>
      <c r="Q118" s="92"/>
      <c r="R118" s="92"/>
      <c r="S118" s="92"/>
    </row>
    <row r="119" spans="3:19" x14ac:dyDescent="0.3">
      <c r="C119" s="92"/>
      <c r="D119" s="92"/>
      <c r="E119" s="92"/>
      <c r="F119" s="92"/>
      <c r="G119" s="92"/>
      <c r="H119" s="92"/>
      <c r="I119" s="92"/>
      <c r="J119" s="92"/>
      <c r="K119" s="92"/>
      <c r="L119" s="92"/>
      <c r="M119" s="92"/>
      <c r="N119" s="92"/>
      <c r="O119" s="92"/>
      <c r="P119" s="92"/>
      <c r="Q119" s="92"/>
      <c r="R119" s="92"/>
      <c r="S119" s="92"/>
    </row>
    <row r="120" spans="3:19" x14ac:dyDescent="0.3">
      <c r="C120" s="92"/>
      <c r="D120" s="92"/>
      <c r="E120" s="92"/>
      <c r="F120" s="92"/>
      <c r="G120" s="92"/>
      <c r="H120" s="92"/>
      <c r="I120" s="92"/>
      <c r="J120" s="92"/>
      <c r="K120" s="92"/>
      <c r="L120" s="92"/>
      <c r="M120" s="92"/>
      <c r="N120" s="92"/>
      <c r="O120" s="92"/>
      <c r="P120" s="92"/>
      <c r="Q120" s="92"/>
      <c r="R120" s="92"/>
      <c r="S120" s="92"/>
    </row>
    <row r="121" spans="3:19" x14ac:dyDescent="0.3">
      <c r="C121" s="92"/>
      <c r="D121" s="92"/>
      <c r="E121" s="92"/>
      <c r="F121" s="92"/>
      <c r="G121" s="92"/>
      <c r="H121" s="92"/>
      <c r="I121" s="92"/>
      <c r="J121" s="92"/>
      <c r="K121" s="92"/>
      <c r="L121" s="92"/>
      <c r="M121" s="92"/>
      <c r="N121" s="92"/>
      <c r="O121" s="92"/>
      <c r="P121" s="92"/>
      <c r="Q121" s="92"/>
      <c r="R121" s="92"/>
      <c r="S121" s="92"/>
    </row>
    <row r="122" spans="3:19" x14ac:dyDescent="0.3">
      <c r="C122" s="92"/>
      <c r="D122" s="92"/>
      <c r="E122" s="92"/>
      <c r="F122" s="92"/>
      <c r="G122" s="92"/>
      <c r="H122" s="92"/>
      <c r="I122" s="92"/>
      <c r="J122" s="92"/>
      <c r="K122" s="92"/>
      <c r="L122" s="92"/>
      <c r="M122" s="92"/>
      <c r="N122" s="92"/>
      <c r="O122" s="92"/>
      <c r="P122" s="92"/>
      <c r="Q122" s="92"/>
      <c r="R122" s="92"/>
      <c r="S122" s="92"/>
    </row>
    <row r="123" spans="3:19" x14ac:dyDescent="0.3">
      <c r="C123" s="92"/>
      <c r="D123" s="92"/>
      <c r="E123" s="92"/>
      <c r="F123" s="92"/>
      <c r="G123" s="92"/>
      <c r="H123" s="92"/>
      <c r="I123" s="92"/>
      <c r="J123" s="92"/>
      <c r="K123" s="92"/>
      <c r="L123" s="92"/>
      <c r="M123" s="92"/>
      <c r="N123" s="92"/>
      <c r="O123" s="92"/>
      <c r="P123" s="92"/>
      <c r="Q123" s="92"/>
      <c r="R123" s="92"/>
      <c r="S123" s="92"/>
    </row>
    <row r="124" spans="3:19" x14ac:dyDescent="0.3">
      <c r="C124" s="92"/>
      <c r="D124" s="92"/>
      <c r="E124" s="92"/>
      <c r="F124" s="92"/>
      <c r="G124" s="92"/>
      <c r="H124" s="92"/>
      <c r="I124" s="92"/>
      <c r="J124" s="92"/>
      <c r="K124" s="92"/>
      <c r="L124" s="92"/>
      <c r="M124" s="92"/>
      <c r="N124" s="92"/>
      <c r="O124" s="92"/>
      <c r="P124" s="92"/>
      <c r="Q124" s="92"/>
      <c r="R124" s="92"/>
      <c r="S124" s="92"/>
    </row>
    <row r="125" spans="3:19" x14ac:dyDescent="0.3">
      <c r="C125" s="92"/>
      <c r="D125" s="92"/>
      <c r="E125" s="92"/>
      <c r="F125" s="92"/>
      <c r="G125" s="92"/>
      <c r="H125" s="92"/>
      <c r="I125" s="92"/>
      <c r="J125" s="92"/>
      <c r="K125" s="92"/>
      <c r="L125" s="92"/>
      <c r="M125" s="92"/>
      <c r="N125" s="92"/>
      <c r="O125" s="92"/>
      <c r="P125" s="92"/>
      <c r="Q125" s="92"/>
      <c r="R125" s="92"/>
      <c r="S125" s="92"/>
    </row>
    <row r="126" spans="3:19" x14ac:dyDescent="0.3">
      <c r="C126" s="92"/>
      <c r="D126" s="92"/>
      <c r="E126" s="92"/>
      <c r="F126" s="92"/>
      <c r="G126" s="92"/>
      <c r="H126" s="92"/>
      <c r="I126" s="92"/>
      <c r="J126" s="92"/>
      <c r="K126" s="92"/>
      <c r="L126" s="92"/>
      <c r="M126" s="92"/>
      <c r="N126" s="92"/>
      <c r="O126" s="92"/>
      <c r="P126" s="92"/>
      <c r="Q126" s="92"/>
      <c r="R126" s="92"/>
      <c r="S126" s="92"/>
    </row>
    <row r="127" spans="3:19" x14ac:dyDescent="0.3">
      <c r="C127" s="92"/>
      <c r="D127" s="92"/>
      <c r="E127" s="92"/>
      <c r="F127" s="92"/>
      <c r="G127" s="92"/>
      <c r="H127" s="92"/>
      <c r="I127" s="92"/>
      <c r="J127" s="92"/>
      <c r="K127" s="92"/>
      <c r="L127" s="92"/>
      <c r="M127" s="92"/>
      <c r="N127" s="92"/>
      <c r="O127" s="92"/>
      <c r="P127" s="92"/>
      <c r="Q127" s="92"/>
      <c r="R127" s="92"/>
      <c r="S127" s="92"/>
    </row>
    <row r="128" spans="3:19" x14ac:dyDescent="0.3">
      <c r="C128" s="92"/>
      <c r="D128" s="92"/>
      <c r="E128" s="92"/>
      <c r="F128" s="92"/>
      <c r="G128" s="92"/>
      <c r="H128" s="92"/>
      <c r="I128" s="92"/>
      <c r="J128" s="92"/>
      <c r="K128" s="92"/>
      <c r="L128" s="92"/>
      <c r="M128" s="92"/>
      <c r="N128" s="92"/>
      <c r="O128" s="92"/>
      <c r="P128" s="92"/>
      <c r="Q128" s="92"/>
      <c r="R128" s="92"/>
      <c r="S128" s="92"/>
    </row>
    <row r="129" spans="3:19" x14ac:dyDescent="0.3">
      <c r="C129" s="92"/>
      <c r="D129" s="92"/>
      <c r="E129" s="92"/>
      <c r="F129" s="92"/>
      <c r="G129" s="92"/>
      <c r="H129" s="92"/>
      <c r="I129" s="92"/>
      <c r="J129" s="92"/>
      <c r="K129" s="92"/>
      <c r="L129" s="92"/>
      <c r="M129" s="92"/>
      <c r="N129" s="92"/>
      <c r="O129" s="92"/>
      <c r="P129" s="92"/>
      <c r="Q129" s="92"/>
      <c r="R129" s="92"/>
      <c r="S129" s="92"/>
    </row>
    <row r="130" spans="3:19" x14ac:dyDescent="0.3">
      <c r="C130" s="92"/>
      <c r="D130" s="92"/>
      <c r="E130" s="92"/>
      <c r="F130" s="92"/>
      <c r="G130" s="92"/>
      <c r="H130" s="92"/>
      <c r="I130" s="92"/>
      <c r="J130" s="92"/>
      <c r="K130" s="92"/>
      <c r="L130" s="92"/>
      <c r="M130" s="92"/>
      <c r="N130" s="92"/>
      <c r="O130" s="92"/>
      <c r="P130" s="92"/>
      <c r="Q130" s="92"/>
      <c r="R130" s="92"/>
      <c r="S130" s="92"/>
    </row>
    <row r="131" spans="3:19" x14ac:dyDescent="0.3">
      <c r="C131" s="92"/>
      <c r="D131" s="92"/>
      <c r="E131" s="92"/>
      <c r="F131" s="92"/>
      <c r="G131" s="92"/>
      <c r="H131" s="92"/>
      <c r="I131" s="92"/>
      <c r="J131" s="92"/>
      <c r="K131" s="92"/>
      <c r="L131" s="92"/>
      <c r="M131" s="92"/>
      <c r="N131" s="92"/>
      <c r="O131" s="92"/>
      <c r="P131" s="92"/>
      <c r="Q131" s="92"/>
      <c r="R131" s="92"/>
      <c r="S131" s="92"/>
    </row>
    <row r="132" spans="3:19" x14ac:dyDescent="0.3">
      <c r="C132" s="92"/>
      <c r="D132" s="92"/>
      <c r="E132" s="92"/>
      <c r="F132" s="92"/>
      <c r="G132" s="92"/>
      <c r="H132" s="92"/>
      <c r="I132" s="92"/>
      <c r="J132" s="92"/>
      <c r="K132" s="92"/>
      <c r="L132" s="92"/>
      <c r="M132" s="92"/>
      <c r="N132" s="92"/>
      <c r="O132" s="92"/>
      <c r="P132" s="92"/>
      <c r="Q132" s="92"/>
      <c r="R132" s="92"/>
      <c r="S132" s="92"/>
    </row>
    <row r="133" spans="3:19" x14ac:dyDescent="0.3">
      <c r="C133" s="92"/>
      <c r="D133" s="92"/>
      <c r="E133" s="92"/>
      <c r="F133" s="92"/>
      <c r="G133" s="92"/>
      <c r="H133" s="92"/>
      <c r="I133" s="92"/>
      <c r="J133" s="92"/>
      <c r="K133" s="92"/>
      <c r="L133" s="92"/>
      <c r="M133" s="92"/>
      <c r="N133" s="92"/>
      <c r="O133" s="92"/>
      <c r="P133" s="92"/>
      <c r="Q133" s="92"/>
      <c r="R133" s="92"/>
      <c r="S133" s="92"/>
    </row>
    <row r="134" spans="3:19" x14ac:dyDescent="0.3">
      <c r="C134" s="92"/>
      <c r="D134" s="92"/>
      <c r="E134" s="92"/>
      <c r="F134" s="92"/>
      <c r="G134" s="92"/>
      <c r="H134" s="92"/>
      <c r="I134" s="92"/>
      <c r="J134" s="92"/>
      <c r="K134" s="92"/>
      <c r="L134" s="92"/>
      <c r="M134" s="92"/>
      <c r="N134" s="92"/>
      <c r="O134" s="92"/>
      <c r="P134" s="92"/>
      <c r="Q134" s="92"/>
      <c r="R134" s="92"/>
      <c r="S134" s="92"/>
    </row>
    <row r="135" spans="3:19" x14ac:dyDescent="0.3">
      <c r="C135" s="92"/>
      <c r="D135" s="92"/>
      <c r="E135" s="92"/>
      <c r="F135" s="92"/>
      <c r="G135" s="92"/>
      <c r="H135" s="92"/>
      <c r="I135" s="92"/>
      <c r="J135" s="92"/>
      <c r="K135" s="92"/>
      <c r="L135" s="92"/>
      <c r="M135" s="92"/>
      <c r="N135" s="92"/>
      <c r="O135" s="92"/>
      <c r="P135" s="92"/>
      <c r="Q135" s="92"/>
      <c r="R135" s="92"/>
      <c r="S135" s="92"/>
    </row>
    <row r="136" spans="3:19" x14ac:dyDescent="0.3">
      <c r="C136" s="92"/>
      <c r="D136" s="92"/>
      <c r="E136" s="92"/>
      <c r="F136" s="92"/>
      <c r="G136" s="92"/>
      <c r="H136" s="92"/>
      <c r="I136" s="92"/>
      <c r="J136" s="92"/>
      <c r="K136" s="92"/>
      <c r="L136" s="92"/>
      <c r="M136" s="92"/>
      <c r="N136" s="92"/>
      <c r="O136" s="92"/>
      <c r="P136" s="92"/>
      <c r="Q136" s="92"/>
      <c r="R136" s="92"/>
      <c r="S136" s="92"/>
    </row>
    <row r="137" spans="3:19" x14ac:dyDescent="0.3">
      <c r="C137" s="92"/>
      <c r="D137" s="92"/>
      <c r="E137" s="92"/>
      <c r="F137" s="92"/>
      <c r="G137" s="92"/>
      <c r="H137" s="92"/>
      <c r="I137" s="92"/>
      <c r="J137" s="92"/>
      <c r="K137" s="92"/>
      <c r="L137" s="92"/>
      <c r="M137" s="92"/>
      <c r="N137" s="92"/>
      <c r="O137" s="92"/>
      <c r="P137" s="92"/>
      <c r="Q137" s="92"/>
      <c r="R137" s="92"/>
      <c r="S137" s="92"/>
    </row>
    <row r="138" spans="3:19" x14ac:dyDescent="0.3">
      <c r="C138" s="92"/>
      <c r="D138" s="92"/>
      <c r="E138" s="92"/>
      <c r="F138" s="92"/>
      <c r="G138" s="92"/>
      <c r="H138" s="92"/>
      <c r="I138" s="92"/>
      <c r="J138" s="92"/>
      <c r="K138" s="92"/>
      <c r="L138" s="92"/>
      <c r="M138" s="92"/>
      <c r="N138" s="92"/>
      <c r="O138" s="92"/>
      <c r="P138" s="92"/>
      <c r="Q138" s="92"/>
      <c r="R138" s="92"/>
      <c r="S138" s="92"/>
    </row>
  </sheetData>
  <mergeCells count="14">
    <mergeCell ref="Q8:S8"/>
    <mergeCell ref="C10:S10"/>
    <mergeCell ref="C43:S43"/>
    <mergeCell ref="C57:S57"/>
    <mergeCell ref="D6:D9"/>
    <mergeCell ref="E6:I6"/>
    <mergeCell ref="J6:N6"/>
    <mergeCell ref="O6:S6"/>
    <mergeCell ref="C7:C8"/>
    <mergeCell ref="F7:I7"/>
    <mergeCell ref="K7:N7"/>
    <mergeCell ref="P7:S7"/>
    <mergeCell ref="G8:I8"/>
    <mergeCell ref="L8:N8"/>
  </mergeCells>
  <hyperlinks>
    <hyperlink ref="S2" location="_INDEX" display="Index" xr:uid="{E97DFF0D-42B9-4916-91F7-6CA31589C032}"/>
  </hyperlinks>
  <pageMargins left="0.7" right="0.7" top="0.75" bottom="0.75" header="0.3" footer="0.3"/>
  <pageSetup paperSize="9" scale="7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F4F3-443F-436A-B4EF-011F9C31EA21}">
  <sheetPr>
    <tabColor theme="5"/>
    <pageSetUpPr fitToPage="1"/>
  </sheetPr>
  <dimension ref="B2:AI99"/>
  <sheetViews>
    <sheetView showGridLines="0" zoomScale="55" zoomScaleNormal="55" workbookViewId="0"/>
  </sheetViews>
  <sheetFormatPr baseColWidth="10" defaultColWidth="9" defaultRowHeight="16.5" x14ac:dyDescent="0.3"/>
  <cols>
    <col min="1" max="1" width="5" style="4" customWidth="1"/>
    <col min="2" max="2" width="9" style="4"/>
    <col min="3" max="3" width="47.75" style="4" customWidth="1"/>
    <col min="4" max="6" width="10.625" style="4" customWidth="1"/>
    <col min="7" max="7" width="13.125" style="4" customWidth="1"/>
    <col min="8" max="11" width="10.625" style="4" customWidth="1"/>
    <col min="12" max="12" width="13.125" style="4" customWidth="1"/>
    <col min="13" max="16" width="10.625" style="4" customWidth="1"/>
    <col min="17" max="17" width="13.125" style="4" customWidth="1"/>
    <col min="18" max="22" width="10.625" style="4" customWidth="1"/>
    <col min="23" max="23" width="13.125" style="4" customWidth="1"/>
    <col min="24" max="32" width="10.625" style="4" customWidth="1"/>
    <col min="33" max="33" width="13.125" style="4" customWidth="1"/>
    <col min="34" max="35" width="10.625" style="4" customWidth="1"/>
    <col min="36" max="16384" width="9" style="4"/>
  </cols>
  <sheetData>
    <row r="2" spans="2:35" x14ac:dyDescent="0.3">
      <c r="B2" s="59" t="s">
        <v>1886</v>
      </c>
      <c r="AI2" s="1028" t="s">
        <v>180</v>
      </c>
    </row>
    <row r="3" spans="2:35" x14ac:dyDescent="0.3">
      <c r="B3" s="4" t="str">
        <f>Stichtag &amp; " - in % (im Verhältnis zu den im Nenner erfassten Gesamtaktiva)"</f>
        <v>31.12.2024 - in % (im Verhältnis zu den im Nenner erfassten Gesamtaktiva)</v>
      </c>
      <c r="F3" s="1068"/>
    </row>
    <row r="5" spans="2:35" x14ac:dyDescent="0.3">
      <c r="B5" s="128"/>
      <c r="C5" s="128"/>
      <c r="D5" s="16" t="s">
        <v>183</v>
      </c>
      <c r="E5" s="16" t="s">
        <v>184</v>
      </c>
      <c r="F5" s="16" t="s">
        <v>185</v>
      </c>
      <c r="G5" s="16" t="s">
        <v>221</v>
      </c>
      <c r="H5" s="16" t="s">
        <v>222</v>
      </c>
      <c r="I5" s="907" t="s">
        <v>284</v>
      </c>
      <c r="J5" s="16" t="s">
        <v>285</v>
      </c>
      <c r="K5" s="16" t="s">
        <v>1043</v>
      </c>
      <c r="L5" s="16" t="s">
        <v>1044</v>
      </c>
      <c r="M5" s="16" t="s">
        <v>1045</v>
      </c>
      <c r="N5" s="16" t="s">
        <v>1046</v>
      </c>
      <c r="O5" s="16" t="s">
        <v>1047</v>
      </c>
      <c r="P5" s="16" t="s">
        <v>1048</v>
      </c>
      <c r="Q5" s="16" t="s">
        <v>1049</v>
      </c>
      <c r="R5" s="16" t="s">
        <v>1050</v>
      </c>
      <c r="S5" s="16" t="s">
        <v>1224</v>
      </c>
      <c r="T5" s="16" t="s">
        <v>1225</v>
      </c>
      <c r="U5" s="16" t="s">
        <v>1887</v>
      </c>
      <c r="V5" s="16" t="s">
        <v>1888</v>
      </c>
      <c r="W5" s="16" t="s">
        <v>1889</v>
      </c>
      <c r="X5" s="16" t="s">
        <v>1890</v>
      </c>
      <c r="Y5" s="16" t="s">
        <v>1891</v>
      </c>
      <c r="Z5" s="16" t="s">
        <v>1892</v>
      </c>
      <c r="AA5" s="16" t="s">
        <v>315</v>
      </c>
      <c r="AB5" s="16" t="s">
        <v>1893</v>
      </c>
      <c r="AC5" s="16" t="s">
        <v>1894</v>
      </c>
      <c r="AD5" s="16" t="s">
        <v>1895</v>
      </c>
      <c r="AE5" s="16" t="s">
        <v>1896</v>
      </c>
      <c r="AF5" s="16" t="s">
        <v>1897</v>
      </c>
      <c r="AG5" s="16" t="s">
        <v>1898</v>
      </c>
      <c r="AH5" s="16" t="s">
        <v>1899</v>
      </c>
      <c r="AI5" s="16" t="s">
        <v>1900</v>
      </c>
    </row>
    <row r="6" spans="2:35" ht="27" customHeight="1" x14ac:dyDescent="0.3">
      <c r="B6" s="128"/>
      <c r="C6" s="128"/>
      <c r="D6" s="1389" t="s">
        <v>1901</v>
      </c>
      <c r="E6" s="1390"/>
      <c r="F6" s="1390"/>
      <c r="G6" s="1390"/>
      <c r="H6" s="1390"/>
      <c r="I6" s="1390"/>
      <c r="J6" s="1390"/>
      <c r="K6" s="1390"/>
      <c r="L6" s="1390"/>
      <c r="M6" s="1390"/>
      <c r="N6" s="1390"/>
      <c r="O6" s="1390"/>
      <c r="P6" s="1390"/>
      <c r="Q6" s="1390"/>
      <c r="R6" s="1390"/>
      <c r="S6" s="1399"/>
      <c r="T6" s="1390" t="s">
        <v>1902</v>
      </c>
      <c r="U6" s="1390"/>
      <c r="V6" s="1390"/>
      <c r="W6" s="1390"/>
      <c r="X6" s="1390"/>
      <c r="Y6" s="1390"/>
      <c r="Z6" s="1390"/>
      <c r="AA6" s="1390"/>
      <c r="AB6" s="1390"/>
      <c r="AC6" s="1390"/>
      <c r="AD6" s="1390"/>
      <c r="AE6" s="1390"/>
      <c r="AF6" s="1390"/>
      <c r="AG6" s="1390"/>
      <c r="AH6" s="1390"/>
      <c r="AI6" s="1391"/>
    </row>
    <row r="7" spans="2:35" x14ac:dyDescent="0.3">
      <c r="B7" s="128"/>
      <c r="C7" s="908"/>
      <c r="D7" s="1389" t="s">
        <v>1845</v>
      </c>
      <c r="E7" s="1390"/>
      <c r="F7" s="1390"/>
      <c r="G7" s="1390"/>
      <c r="H7" s="1391"/>
      <c r="I7" s="1389" t="s">
        <v>1846</v>
      </c>
      <c r="J7" s="1390"/>
      <c r="K7" s="1390"/>
      <c r="L7" s="1390"/>
      <c r="M7" s="1391"/>
      <c r="N7" s="1389" t="s">
        <v>1847</v>
      </c>
      <c r="O7" s="1390"/>
      <c r="P7" s="1390"/>
      <c r="Q7" s="1390"/>
      <c r="R7" s="1390"/>
      <c r="S7" s="1399"/>
      <c r="T7" s="1390" t="s">
        <v>1845</v>
      </c>
      <c r="U7" s="1390"/>
      <c r="V7" s="1390"/>
      <c r="W7" s="1390"/>
      <c r="X7" s="1390"/>
      <c r="Y7" s="1389" t="s">
        <v>1846</v>
      </c>
      <c r="Z7" s="1390"/>
      <c r="AA7" s="1390"/>
      <c r="AB7" s="1390"/>
      <c r="AC7" s="1391"/>
      <c r="AD7" s="1389" t="s">
        <v>1847</v>
      </c>
      <c r="AE7" s="1390"/>
      <c r="AF7" s="1390"/>
      <c r="AG7" s="1390"/>
      <c r="AH7" s="1390"/>
      <c r="AI7" s="1391"/>
    </row>
    <row r="8" spans="2:35" ht="50.25" customHeight="1" x14ac:dyDescent="0.3">
      <c r="B8" s="128"/>
      <c r="C8" s="1392"/>
      <c r="D8" s="1394" t="s">
        <v>1903</v>
      </c>
      <c r="E8" s="1383"/>
      <c r="F8" s="1383"/>
      <c r="G8" s="1383"/>
      <c r="H8" s="1393"/>
      <c r="I8" s="1394" t="s">
        <v>1903</v>
      </c>
      <c r="J8" s="1383"/>
      <c r="K8" s="1383"/>
      <c r="L8" s="1383"/>
      <c r="M8" s="1393"/>
      <c r="N8" s="1394" t="s">
        <v>1903</v>
      </c>
      <c r="O8" s="1383"/>
      <c r="P8" s="1383"/>
      <c r="Q8" s="1383"/>
      <c r="R8" s="1383"/>
      <c r="S8" s="1396" t="s">
        <v>1904</v>
      </c>
      <c r="T8" s="1383" t="s">
        <v>1905</v>
      </c>
      <c r="U8" s="1383"/>
      <c r="V8" s="1383"/>
      <c r="W8" s="1383"/>
      <c r="X8" s="1383"/>
      <c r="Y8" s="1394" t="s">
        <v>1905</v>
      </c>
      <c r="Z8" s="1383"/>
      <c r="AA8" s="1383"/>
      <c r="AB8" s="1383"/>
      <c r="AC8" s="1393"/>
      <c r="AD8" s="1394" t="s">
        <v>1848</v>
      </c>
      <c r="AE8" s="1383"/>
      <c r="AF8" s="1383"/>
      <c r="AG8" s="1383"/>
      <c r="AH8" s="1383"/>
      <c r="AI8" s="1395" t="s">
        <v>1904</v>
      </c>
    </row>
    <row r="9" spans="2:35" ht="16.5" customHeight="1" x14ac:dyDescent="0.3">
      <c r="B9" s="128"/>
      <c r="C9" s="1392"/>
      <c r="D9" s="909"/>
      <c r="E9" s="1383" t="s">
        <v>1906</v>
      </c>
      <c r="F9" s="1383"/>
      <c r="G9" s="1383"/>
      <c r="H9" s="1393"/>
      <c r="I9" s="909"/>
      <c r="J9" s="1383" t="s">
        <v>1906</v>
      </c>
      <c r="K9" s="1383"/>
      <c r="L9" s="1383"/>
      <c r="M9" s="1393"/>
      <c r="N9" s="909"/>
      <c r="O9" s="1383" t="s">
        <v>1849</v>
      </c>
      <c r="P9" s="1383"/>
      <c r="Q9" s="1383"/>
      <c r="R9" s="1383"/>
      <c r="S9" s="1397"/>
      <c r="T9" s="171"/>
      <c r="U9" s="1383" t="s">
        <v>1906</v>
      </c>
      <c r="V9" s="1383"/>
      <c r="W9" s="1383"/>
      <c r="X9" s="1383"/>
      <c r="Y9" s="909"/>
      <c r="Z9" s="1383" t="s">
        <v>1906</v>
      </c>
      <c r="AA9" s="1383"/>
      <c r="AB9" s="1383"/>
      <c r="AC9" s="1393"/>
      <c r="AD9" s="909"/>
      <c r="AE9" s="1383" t="s">
        <v>1849</v>
      </c>
      <c r="AF9" s="1383"/>
      <c r="AG9" s="1383"/>
      <c r="AH9" s="1383"/>
      <c r="AI9" s="1387"/>
    </row>
    <row r="10" spans="2:35" ht="66" x14ac:dyDescent="0.3">
      <c r="B10" s="282"/>
      <c r="C10" s="910"/>
      <c r="D10" s="911"/>
      <c r="E10" s="15"/>
      <c r="F10" s="15" t="s">
        <v>1907</v>
      </c>
      <c r="G10" s="15" t="s">
        <v>1851</v>
      </c>
      <c r="H10" s="912" t="s">
        <v>1908</v>
      </c>
      <c r="I10" s="913"/>
      <c r="J10" s="501"/>
      <c r="K10" s="15" t="s">
        <v>1907</v>
      </c>
      <c r="L10" s="15" t="s">
        <v>1853</v>
      </c>
      <c r="M10" s="912" t="s">
        <v>1908</v>
      </c>
      <c r="N10" s="913"/>
      <c r="O10" s="501"/>
      <c r="P10" s="15" t="s">
        <v>1907</v>
      </c>
      <c r="Q10" s="15" t="s">
        <v>1854</v>
      </c>
      <c r="R10" s="898" t="s">
        <v>1908</v>
      </c>
      <c r="S10" s="1398"/>
      <c r="T10" s="283"/>
      <c r="U10" s="15"/>
      <c r="V10" s="15" t="s">
        <v>1907</v>
      </c>
      <c r="W10" s="15" t="s">
        <v>1851</v>
      </c>
      <c r="X10" s="15" t="s">
        <v>1908</v>
      </c>
      <c r="Y10" s="913"/>
      <c r="Z10" s="501"/>
      <c r="AA10" s="15" t="s">
        <v>1907</v>
      </c>
      <c r="AB10" s="15" t="s">
        <v>1853</v>
      </c>
      <c r="AC10" s="912" t="s">
        <v>1852</v>
      </c>
      <c r="AD10" s="913"/>
      <c r="AE10" s="501"/>
      <c r="AF10" s="15" t="s">
        <v>1907</v>
      </c>
      <c r="AG10" s="15" t="s">
        <v>1854</v>
      </c>
      <c r="AH10" s="15" t="s">
        <v>1852</v>
      </c>
      <c r="AI10" s="1388"/>
    </row>
    <row r="11" spans="2:35" x14ac:dyDescent="0.3">
      <c r="B11" s="864" t="s">
        <v>725</v>
      </c>
      <c r="C11" s="915" t="s">
        <v>1909</v>
      </c>
      <c r="D11" s="1070">
        <v>23.523</v>
      </c>
      <c r="E11" s="1071">
        <v>0.5</v>
      </c>
      <c r="F11" s="1071">
        <v>0.318</v>
      </c>
      <c r="G11" s="1071">
        <v>2E-3</v>
      </c>
      <c r="H11" s="1072">
        <v>2E-3</v>
      </c>
      <c r="I11" s="1071">
        <v>0</v>
      </c>
      <c r="J11" s="1071">
        <v>0</v>
      </c>
      <c r="K11" s="1071">
        <v>0</v>
      </c>
      <c r="L11" s="1071">
        <v>0</v>
      </c>
      <c r="M11" s="1072">
        <v>0</v>
      </c>
      <c r="N11" s="1070">
        <v>23.523</v>
      </c>
      <c r="O11" s="1071">
        <v>0.5</v>
      </c>
      <c r="P11" s="1071">
        <v>0.318</v>
      </c>
      <c r="Q11" s="1071">
        <v>2E-3</v>
      </c>
      <c r="R11" s="1071">
        <v>2E-3</v>
      </c>
      <c r="S11" s="1073">
        <v>44.347000000000001</v>
      </c>
      <c r="T11" s="1071">
        <v>21.498000000000001</v>
      </c>
      <c r="U11" s="1071">
        <v>1.0740000000000001</v>
      </c>
      <c r="V11" s="1071">
        <v>0.66</v>
      </c>
      <c r="W11" s="1071">
        <v>1E-3</v>
      </c>
      <c r="X11" s="1074">
        <v>1E-3</v>
      </c>
      <c r="Y11" s="1071">
        <v>0</v>
      </c>
      <c r="Z11" s="1071">
        <v>0</v>
      </c>
      <c r="AA11" s="1071">
        <v>0</v>
      </c>
      <c r="AB11" s="1071">
        <v>0</v>
      </c>
      <c r="AC11" s="1072">
        <v>0</v>
      </c>
      <c r="AD11" s="1070">
        <v>21.463999999999999</v>
      </c>
      <c r="AE11" s="1071">
        <v>1.0740000000000001</v>
      </c>
      <c r="AF11" s="1071">
        <v>0.66</v>
      </c>
      <c r="AG11" s="1071">
        <v>1E-3</v>
      </c>
      <c r="AH11" s="1071">
        <v>1E-3</v>
      </c>
      <c r="AI11" s="1072">
        <v>36.283000000000001</v>
      </c>
    </row>
    <row r="12" spans="2:35" ht="49.5" x14ac:dyDescent="0.3">
      <c r="B12" s="864" t="s">
        <v>818</v>
      </c>
      <c r="C12" s="915" t="s">
        <v>1856</v>
      </c>
      <c r="D12" s="1075">
        <v>23.523</v>
      </c>
      <c r="E12" s="1076">
        <v>0.5</v>
      </c>
      <c r="F12" s="1076">
        <v>0.318</v>
      </c>
      <c r="G12" s="1076">
        <v>2E-3</v>
      </c>
      <c r="H12" s="1077">
        <v>2E-3</v>
      </c>
      <c r="I12" s="1078">
        <v>0</v>
      </c>
      <c r="J12" s="1076">
        <v>0</v>
      </c>
      <c r="K12" s="1076">
        <v>0</v>
      </c>
      <c r="L12" s="1076">
        <v>0</v>
      </c>
      <c r="M12" s="1077">
        <v>0</v>
      </c>
      <c r="N12" s="1075">
        <v>23.523</v>
      </c>
      <c r="O12" s="1076">
        <v>0.5</v>
      </c>
      <c r="P12" s="1076">
        <v>0.318</v>
      </c>
      <c r="Q12" s="1079">
        <v>2E-3</v>
      </c>
      <c r="R12" s="1079">
        <v>2E-3</v>
      </c>
      <c r="S12" s="1080">
        <v>44.347000000000001</v>
      </c>
      <c r="T12" s="1078">
        <v>21.498000000000001</v>
      </c>
      <c r="U12" s="1076">
        <v>1.0740000000000001</v>
      </c>
      <c r="V12" s="1076">
        <v>0.66</v>
      </c>
      <c r="W12" s="1076">
        <v>1E-3</v>
      </c>
      <c r="X12" s="1077">
        <v>1E-3</v>
      </c>
      <c r="Y12" s="1078">
        <v>0</v>
      </c>
      <c r="Z12" s="1076">
        <v>0</v>
      </c>
      <c r="AA12" s="1076">
        <v>0</v>
      </c>
      <c r="AB12" s="1076">
        <v>0</v>
      </c>
      <c r="AC12" s="1077">
        <v>0</v>
      </c>
      <c r="AD12" s="1075">
        <v>21.463999999999999</v>
      </c>
      <c r="AE12" s="1076">
        <v>1.0740000000000001</v>
      </c>
      <c r="AF12" s="1076">
        <v>0.66</v>
      </c>
      <c r="AG12" s="1079">
        <v>1E-3</v>
      </c>
      <c r="AH12" s="1079">
        <v>1E-3</v>
      </c>
      <c r="AI12" s="1081">
        <v>36.283000000000001</v>
      </c>
    </row>
    <row r="13" spans="2:35" x14ac:dyDescent="0.3">
      <c r="B13" s="287" t="s">
        <v>1068</v>
      </c>
      <c r="C13" s="918" t="s">
        <v>1857</v>
      </c>
      <c r="D13" s="1082">
        <v>0.95899999999999996</v>
      </c>
      <c r="E13" s="1083">
        <v>5.8999999999999997E-2</v>
      </c>
      <c r="F13" s="1083">
        <v>2.4E-2</v>
      </c>
      <c r="G13" s="1083">
        <v>2E-3</v>
      </c>
      <c r="H13" s="1084">
        <v>2E-3</v>
      </c>
      <c r="I13" s="1069">
        <v>0</v>
      </c>
      <c r="J13" s="1083">
        <v>0</v>
      </c>
      <c r="K13" s="1083">
        <v>0</v>
      </c>
      <c r="L13" s="1083">
        <v>0</v>
      </c>
      <c r="M13" s="1084">
        <v>0</v>
      </c>
      <c r="N13" s="1082">
        <v>0.95899999999999996</v>
      </c>
      <c r="O13" s="1083">
        <v>5.8999999999999997E-2</v>
      </c>
      <c r="P13" s="1083">
        <v>2.4E-2</v>
      </c>
      <c r="Q13" s="1085">
        <v>2E-3</v>
      </c>
      <c r="R13" s="1085">
        <v>2E-3</v>
      </c>
      <c r="S13" s="1086">
        <v>6.7080000000000002</v>
      </c>
      <c r="T13" s="1069">
        <v>0.27600000000000002</v>
      </c>
      <c r="U13" s="1083">
        <v>6.6000000000000003E-2</v>
      </c>
      <c r="V13" s="1083">
        <v>2.3E-2</v>
      </c>
      <c r="W13" s="1083">
        <v>1E-3</v>
      </c>
      <c r="X13" s="1084">
        <v>1E-3</v>
      </c>
      <c r="Y13" s="1069">
        <v>0</v>
      </c>
      <c r="Z13" s="1083">
        <v>0</v>
      </c>
      <c r="AA13" s="1083">
        <v>0</v>
      </c>
      <c r="AB13" s="1083">
        <v>0</v>
      </c>
      <c r="AC13" s="1084">
        <v>0</v>
      </c>
      <c r="AD13" s="1082">
        <v>0.27600000000000002</v>
      </c>
      <c r="AE13" s="1083">
        <v>6.6000000000000003E-2</v>
      </c>
      <c r="AF13" s="1083">
        <v>2.3E-2</v>
      </c>
      <c r="AG13" s="1085">
        <v>1E-3</v>
      </c>
      <c r="AH13" s="1085">
        <v>1E-3</v>
      </c>
      <c r="AI13" s="1087">
        <v>3.0529999999999999</v>
      </c>
    </row>
    <row r="14" spans="2:35" x14ac:dyDescent="0.3">
      <c r="B14" s="288" t="s">
        <v>1070</v>
      </c>
      <c r="C14" s="924" t="s">
        <v>1071</v>
      </c>
      <c r="D14" s="1082">
        <v>0.95899999999999996</v>
      </c>
      <c r="E14" s="1083">
        <v>5.8999999999999997E-2</v>
      </c>
      <c r="F14" s="1083">
        <v>2.4E-2</v>
      </c>
      <c r="G14" s="1083">
        <v>2E-3</v>
      </c>
      <c r="H14" s="1084">
        <v>2E-3</v>
      </c>
      <c r="I14" s="1069">
        <v>0</v>
      </c>
      <c r="J14" s="1083">
        <v>0</v>
      </c>
      <c r="K14" s="1083">
        <v>0</v>
      </c>
      <c r="L14" s="1083">
        <v>0</v>
      </c>
      <c r="M14" s="1084">
        <v>0</v>
      </c>
      <c r="N14" s="1082">
        <v>0.95899999999999996</v>
      </c>
      <c r="O14" s="1083">
        <v>5.8999999999999997E-2</v>
      </c>
      <c r="P14" s="1083">
        <v>2.4E-2</v>
      </c>
      <c r="Q14" s="1085">
        <v>2E-3</v>
      </c>
      <c r="R14" s="1085">
        <v>2E-3</v>
      </c>
      <c r="S14" s="1086">
        <v>6.6470000000000002</v>
      </c>
      <c r="T14" s="1069">
        <v>0.27600000000000002</v>
      </c>
      <c r="U14" s="1083">
        <v>6.6000000000000003E-2</v>
      </c>
      <c r="V14" s="1083">
        <v>2.3E-2</v>
      </c>
      <c r="W14" s="1083">
        <v>1E-3</v>
      </c>
      <c r="X14" s="1084">
        <v>1E-3</v>
      </c>
      <c r="Y14" s="1069">
        <v>0</v>
      </c>
      <c r="Z14" s="1083">
        <v>0</v>
      </c>
      <c r="AA14" s="1083">
        <v>0</v>
      </c>
      <c r="AB14" s="1083">
        <v>0</v>
      </c>
      <c r="AC14" s="1084">
        <v>0</v>
      </c>
      <c r="AD14" s="1082">
        <v>0.27600000000000002</v>
      </c>
      <c r="AE14" s="1083">
        <v>6.6000000000000003E-2</v>
      </c>
      <c r="AF14" s="1083">
        <v>2.3E-2</v>
      </c>
      <c r="AG14" s="1085">
        <v>1E-3</v>
      </c>
      <c r="AH14" s="1085">
        <v>1E-3</v>
      </c>
      <c r="AI14" s="1087">
        <v>2.9079999999999999</v>
      </c>
    </row>
    <row r="15" spans="2:35" x14ac:dyDescent="0.3">
      <c r="B15" s="288" t="s">
        <v>1072</v>
      </c>
      <c r="C15" s="930" t="s">
        <v>1073</v>
      </c>
      <c r="D15" s="1082">
        <v>0</v>
      </c>
      <c r="E15" s="1083">
        <v>0</v>
      </c>
      <c r="F15" s="1083">
        <v>0</v>
      </c>
      <c r="G15" s="1083">
        <v>0</v>
      </c>
      <c r="H15" s="1084">
        <v>0</v>
      </c>
      <c r="I15" s="1069">
        <v>0</v>
      </c>
      <c r="J15" s="1083">
        <v>0</v>
      </c>
      <c r="K15" s="1083">
        <v>0</v>
      </c>
      <c r="L15" s="1083">
        <v>0</v>
      </c>
      <c r="M15" s="1084">
        <v>0</v>
      </c>
      <c r="N15" s="1082">
        <v>0</v>
      </c>
      <c r="O15" s="1083">
        <v>0</v>
      </c>
      <c r="P15" s="1083">
        <v>0</v>
      </c>
      <c r="Q15" s="1085">
        <v>0</v>
      </c>
      <c r="R15" s="1085">
        <v>0</v>
      </c>
      <c r="S15" s="1086">
        <v>6.0999999999999999E-2</v>
      </c>
      <c r="T15" s="1069">
        <v>0</v>
      </c>
      <c r="U15" s="1083">
        <v>0</v>
      </c>
      <c r="V15" s="1083">
        <v>0</v>
      </c>
      <c r="W15" s="1083">
        <v>0</v>
      </c>
      <c r="X15" s="1084">
        <v>0</v>
      </c>
      <c r="Y15" s="1069">
        <v>0</v>
      </c>
      <c r="Z15" s="1083">
        <v>0</v>
      </c>
      <c r="AA15" s="1083">
        <v>0</v>
      </c>
      <c r="AB15" s="1083">
        <v>0</v>
      </c>
      <c r="AC15" s="1084">
        <v>0</v>
      </c>
      <c r="AD15" s="1082">
        <v>0</v>
      </c>
      <c r="AE15" s="1083">
        <v>0</v>
      </c>
      <c r="AF15" s="1083">
        <v>0</v>
      </c>
      <c r="AG15" s="1085">
        <v>0</v>
      </c>
      <c r="AH15" s="1085">
        <v>0</v>
      </c>
      <c r="AI15" s="1087">
        <v>0.14499999999999999</v>
      </c>
    </row>
    <row r="16" spans="2:35" x14ac:dyDescent="0.3">
      <c r="B16" s="288" t="s">
        <v>1074</v>
      </c>
      <c r="C16" s="935" t="s">
        <v>1859</v>
      </c>
      <c r="D16" s="1082">
        <v>0</v>
      </c>
      <c r="E16" s="1083">
        <v>0</v>
      </c>
      <c r="F16" s="1083">
        <v>0</v>
      </c>
      <c r="G16" s="1083">
        <v>0</v>
      </c>
      <c r="H16" s="1084">
        <v>0</v>
      </c>
      <c r="I16" s="1069">
        <v>0</v>
      </c>
      <c r="J16" s="1083">
        <v>0</v>
      </c>
      <c r="K16" s="1083">
        <v>0</v>
      </c>
      <c r="L16" s="1083">
        <v>0</v>
      </c>
      <c r="M16" s="1084">
        <v>0</v>
      </c>
      <c r="N16" s="1082">
        <v>0</v>
      </c>
      <c r="O16" s="1083">
        <v>0</v>
      </c>
      <c r="P16" s="1083">
        <v>0</v>
      </c>
      <c r="Q16" s="1085">
        <v>0</v>
      </c>
      <c r="R16" s="1085">
        <v>0</v>
      </c>
      <c r="S16" s="1086">
        <v>0</v>
      </c>
      <c r="T16" s="1069">
        <v>0</v>
      </c>
      <c r="U16" s="1083">
        <v>0</v>
      </c>
      <c r="V16" s="1083">
        <v>0</v>
      </c>
      <c r="W16" s="1083">
        <v>0</v>
      </c>
      <c r="X16" s="1084">
        <v>0</v>
      </c>
      <c r="Y16" s="1069">
        <v>0</v>
      </c>
      <c r="Z16" s="1083">
        <v>0</v>
      </c>
      <c r="AA16" s="1083">
        <v>0</v>
      </c>
      <c r="AB16" s="1083">
        <v>0</v>
      </c>
      <c r="AC16" s="1084">
        <v>0</v>
      </c>
      <c r="AD16" s="1082">
        <v>0</v>
      </c>
      <c r="AE16" s="1083">
        <v>0</v>
      </c>
      <c r="AF16" s="1083">
        <v>0</v>
      </c>
      <c r="AG16" s="1085">
        <v>0</v>
      </c>
      <c r="AH16" s="1085">
        <v>0</v>
      </c>
      <c r="AI16" s="1087">
        <v>0</v>
      </c>
    </row>
    <row r="17" spans="2:35" x14ac:dyDescent="0.3">
      <c r="B17" s="288" t="s">
        <v>1076</v>
      </c>
      <c r="C17" s="934" t="s">
        <v>1860</v>
      </c>
      <c r="D17" s="1082">
        <v>0</v>
      </c>
      <c r="E17" s="1083">
        <v>0</v>
      </c>
      <c r="F17" s="1083">
        <v>0</v>
      </c>
      <c r="G17" s="1083">
        <v>0</v>
      </c>
      <c r="H17" s="1084">
        <v>0</v>
      </c>
      <c r="I17" s="1069">
        <v>0</v>
      </c>
      <c r="J17" s="1083">
        <v>0</v>
      </c>
      <c r="K17" s="1083">
        <v>0</v>
      </c>
      <c r="L17" s="1083">
        <v>0</v>
      </c>
      <c r="M17" s="1084">
        <v>0</v>
      </c>
      <c r="N17" s="1082">
        <v>0</v>
      </c>
      <c r="O17" s="1083">
        <v>0</v>
      </c>
      <c r="P17" s="1083">
        <v>0</v>
      </c>
      <c r="Q17" s="1085">
        <v>0</v>
      </c>
      <c r="R17" s="1085">
        <v>0</v>
      </c>
      <c r="S17" s="1086">
        <v>6.0999999999999999E-2</v>
      </c>
      <c r="T17" s="1069">
        <v>0</v>
      </c>
      <c r="U17" s="1083">
        <v>0</v>
      </c>
      <c r="V17" s="1083">
        <v>0</v>
      </c>
      <c r="W17" s="1083">
        <v>0</v>
      </c>
      <c r="X17" s="1084">
        <v>0</v>
      </c>
      <c r="Y17" s="1069">
        <v>0</v>
      </c>
      <c r="Z17" s="1083">
        <v>0</v>
      </c>
      <c r="AA17" s="1083">
        <v>0</v>
      </c>
      <c r="AB17" s="1083">
        <v>0</v>
      </c>
      <c r="AC17" s="1084">
        <v>0</v>
      </c>
      <c r="AD17" s="1082">
        <v>0</v>
      </c>
      <c r="AE17" s="1083">
        <v>0</v>
      </c>
      <c r="AF17" s="1083">
        <v>0</v>
      </c>
      <c r="AG17" s="1085">
        <v>0</v>
      </c>
      <c r="AH17" s="1085">
        <v>0</v>
      </c>
      <c r="AI17" s="1087">
        <v>0.14499999999999999</v>
      </c>
    </row>
    <row r="18" spans="2:35" x14ac:dyDescent="0.3">
      <c r="B18" s="288" t="s">
        <v>1078</v>
      </c>
      <c r="C18" s="934" t="s">
        <v>1861</v>
      </c>
      <c r="D18" s="1082">
        <v>0</v>
      </c>
      <c r="E18" s="1083">
        <v>0</v>
      </c>
      <c r="F18" s="1083">
        <v>0</v>
      </c>
      <c r="G18" s="1083">
        <v>0</v>
      </c>
      <c r="H18" s="1084">
        <v>0</v>
      </c>
      <c r="I18" s="1069">
        <v>0</v>
      </c>
      <c r="J18" s="1083">
        <v>0</v>
      </c>
      <c r="K18" s="1083">
        <v>0</v>
      </c>
      <c r="L18" s="1083">
        <v>0</v>
      </c>
      <c r="M18" s="1084">
        <v>0</v>
      </c>
      <c r="N18" s="1082">
        <v>0</v>
      </c>
      <c r="O18" s="1083">
        <v>0</v>
      </c>
      <c r="P18" s="1083">
        <v>0</v>
      </c>
      <c r="Q18" s="1085">
        <v>0</v>
      </c>
      <c r="R18" s="1085">
        <v>0</v>
      </c>
      <c r="S18" s="1086">
        <v>0</v>
      </c>
      <c r="T18" s="1069">
        <v>0</v>
      </c>
      <c r="U18" s="1083">
        <v>0</v>
      </c>
      <c r="V18" s="1083">
        <v>0</v>
      </c>
      <c r="W18" s="1083">
        <v>0</v>
      </c>
      <c r="X18" s="1084">
        <v>0</v>
      </c>
      <c r="Y18" s="1069">
        <v>0</v>
      </c>
      <c r="Z18" s="1083">
        <v>0</v>
      </c>
      <c r="AA18" s="1083">
        <v>0</v>
      </c>
      <c r="AB18" s="1083">
        <v>0</v>
      </c>
      <c r="AC18" s="1084">
        <v>0</v>
      </c>
      <c r="AD18" s="1082">
        <v>0</v>
      </c>
      <c r="AE18" s="1083">
        <v>0</v>
      </c>
      <c r="AF18" s="1083">
        <v>0</v>
      </c>
      <c r="AG18" s="1085">
        <v>0</v>
      </c>
      <c r="AH18" s="1085">
        <v>0</v>
      </c>
      <c r="AI18" s="1087">
        <v>0</v>
      </c>
    </row>
    <row r="19" spans="2:35" ht="49.5" x14ac:dyDescent="0.3">
      <c r="B19" s="288" t="s">
        <v>1080</v>
      </c>
      <c r="C19" s="962" t="s">
        <v>1910</v>
      </c>
      <c r="D19" s="1082">
        <v>0.57699999999999996</v>
      </c>
      <c r="E19" s="1083">
        <v>0.14699999999999999</v>
      </c>
      <c r="F19" s="1083">
        <v>0</v>
      </c>
      <c r="G19" s="1083">
        <v>0</v>
      </c>
      <c r="H19" s="1084">
        <v>0</v>
      </c>
      <c r="I19" s="1088">
        <v>0</v>
      </c>
      <c r="J19" s="1089">
        <v>0</v>
      </c>
      <c r="K19" s="1089">
        <v>0</v>
      </c>
      <c r="L19" s="1089">
        <v>0</v>
      </c>
      <c r="M19" s="1090">
        <v>0</v>
      </c>
      <c r="N19" s="1082">
        <v>0.57699999999999996</v>
      </c>
      <c r="O19" s="1083">
        <v>0.14699999999999999</v>
      </c>
      <c r="P19" s="1083">
        <v>0</v>
      </c>
      <c r="Q19" s="1085">
        <v>0</v>
      </c>
      <c r="R19" s="1085">
        <v>0</v>
      </c>
      <c r="S19" s="1086">
        <v>3.573</v>
      </c>
      <c r="T19" s="1069">
        <v>1.17</v>
      </c>
      <c r="U19" s="1083">
        <v>0.37</v>
      </c>
      <c r="V19" s="1083">
        <v>0</v>
      </c>
      <c r="W19" s="1083">
        <v>0</v>
      </c>
      <c r="X19" s="1084">
        <v>0</v>
      </c>
      <c r="Y19" s="1089">
        <v>0</v>
      </c>
      <c r="Z19" s="1089">
        <v>0</v>
      </c>
      <c r="AA19" s="1089">
        <v>0</v>
      </c>
      <c r="AB19" s="1089">
        <v>0</v>
      </c>
      <c r="AC19" s="1090">
        <v>0</v>
      </c>
      <c r="AD19" s="1082">
        <v>1.137</v>
      </c>
      <c r="AE19" s="1083">
        <v>0.37</v>
      </c>
      <c r="AF19" s="1083">
        <v>0</v>
      </c>
      <c r="AG19" s="1085">
        <v>0</v>
      </c>
      <c r="AH19" s="1085">
        <v>0</v>
      </c>
      <c r="AI19" s="1087">
        <v>6.1959999999999997</v>
      </c>
    </row>
    <row r="20" spans="2:35" x14ac:dyDescent="0.3">
      <c r="B20" s="288" t="s">
        <v>1082</v>
      </c>
      <c r="C20" s="962" t="s">
        <v>1079</v>
      </c>
      <c r="D20" s="1082">
        <v>21.986000000000001</v>
      </c>
      <c r="E20" s="1083">
        <v>0.29399999999999998</v>
      </c>
      <c r="F20" s="1083">
        <v>0.29399999999999998</v>
      </c>
      <c r="G20" s="1083">
        <v>0</v>
      </c>
      <c r="H20" s="1084">
        <v>0</v>
      </c>
      <c r="I20" s="1091"/>
      <c r="J20" s="1092"/>
      <c r="K20" s="1092"/>
      <c r="L20" s="1092"/>
      <c r="M20" s="1093"/>
      <c r="N20" s="1082">
        <v>21.986000000000001</v>
      </c>
      <c r="O20" s="1083">
        <v>0.29399999999999998</v>
      </c>
      <c r="P20" s="1083">
        <v>0.29399999999999998</v>
      </c>
      <c r="Q20" s="1085">
        <v>0</v>
      </c>
      <c r="R20" s="1085">
        <v>0</v>
      </c>
      <c r="S20" s="1086">
        <v>33.988999999999997</v>
      </c>
      <c r="T20" s="1069">
        <v>20.048999999999999</v>
      </c>
      <c r="U20" s="1083">
        <v>0.63500000000000001</v>
      </c>
      <c r="V20" s="1083">
        <v>0.63500000000000001</v>
      </c>
      <c r="W20" s="1083">
        <v>0</v>
      </c>
      <c r="X20" s="1084">
        <v>0</v>
      </c>
      <c r="Y20" s="1092"/>
      <c r="Z20" s="1092"/>
      <c r="AA20" s="1092"/>
      <c r="AB20" s="1092"/>
      <c r="AC20" s="1093"/>
      <c r="AD20" s="1082">
        <v>20.048999999999999</v>
      </c>
      <c r="AE20" s="1083">
        <v>0.63500000000000001</v>
      </c>
      <c r="AF20" s="1083">
        <v>0.63500000000000001</v>
      </c>
      <c r="AG20" s="1085">
        <v>0</v>
      </c>
      <c r="AH20" s="1085">
        <v>0</v>
      </c>
      <c r="AI20" s="1087">
        <v>26.925000000000001</v>
      </c>
    </row>
    <row r="21" spans="2:35" x14ac:dyDescent="0.3">
      <c r="B21" s="288" t="s">
        <v>1083</v>
      </c>
      <c r="C21" s="924" t="s">
        <v>1863</v>
      </c>
      <c r="D21" s="1082">
        <v>21.757000000000001</v>
      </c>
      <c r="E21" s="1083">
        <v>0.24099999999999999</v>
      </c>
      <c r="F21" s="1083">
        <v>0.24099999999999999</v>
      </c>
      <c r="G21" s="1083">
        <v>0</v>
      </c>
      <c r="H21" s="1084">
        <v>0</v>
      </c>
      <c r="I21" s="1091"/>
      <c r="J21" s="1092"/>
      <c r="K21" s="1092"/>
      <c r="L21" s="1092"/>
      <c r="M21" s="1093"/>
      <c r="N21" s="1082">
        <v>21.757000000000001</v>
      </c>
      <c r="O21" s="1083">
        <v>0.24099999999999999</v>
      </c>
      <c r="P21" s="1083">
        <v>0.24099999999999999</v>
      </c>
      <c r="Q21" s="1085">
        <v>0</v>
      </c>
      <c r="R21" s="1085">
        <v>0</v>
      </c>
      <c r="S21" s="1086">
        <v>19.75</v>
      </c>
      <c r="T21" s="1069">
        <v>19.948</v>
      </c>
      <c r="U21" s="1083">
        <v>0.495</v>
      </c>
      <c r="V21" s="1083">
        <v>0.495</v>
      </c>
      <c r="W21" s="1083">
        <v>0</v>
      </c>
      <c r="X21" s="1084">
        <v>0</v>
      </c>
      <c r="Y21" s="1092"/>
      <c r="Z21" s="1092"/>
      <c r="AA21" s="1092"/>
      <c r="AB21" s="1092"/>
      <c r="AC21" s="1093"/>
      <c r="AD21" s="1082">
        <v>19.948</v>
      </c>
      <c r="AE21" s="1083">
        <v>0.495</v>
      </c>
      <c r="AF21" s="1083">
        <v>0.495</v>
      </c>
      <c r="AG21" s="1085">
        <v>0</v>
      </c>
      <c r="AH21" s="1085">
        <v>0</v>
      </c>
      <c r="AI21" s="1087">
        <v>16.331</v>
      </c>
    </row>
    <row r="22" spans="2:35" x14ac:dyDescent="0.3">
      <c r="B22" s="288" t="s">
        <v>1084</v>
      </c>
      <c r="C22" s="933" t="s">
        <v>1864</v>
      </c>
      <c r="D22" s="1082">
        <v>0.11600000000000001</v>
      </c>
      <c r="E22" s="1083">
        <v>0</v>
      </c>
      <c r="F22" s="1083">
        <v>0</v>
      </c>
      <c r="G22" s="1083">
        <v>0</v>
      </c>
      <c r="H22" s="1084">
        <v>0</v>
      </c>
      <c r="I22" s="1091"/>
      <c r="J22" s="1092"/>
      <c r="K22" s="1092"/>
      <c r="L22" s="1092"/>
      <c r="M22" s="1093"/>
      <c r="N22" s="1082">
        <v>0.11600000000000001</v>
      </c>
      <c r="O22" s="1083">
        <v>0</v>
      </c>
      <c r="P22" s="1083">
        <v>0</v>
      </c>
      <c r="Q22" s="1085">
        <v>0</v>
      </c>
      <c r="R22" s="1085">
        <v>0</v>
      </c>
      <c r="S22" s="1086">
        <v>0.105</v>
      </c>
      <c r="T22" s="1069">
        <v>3.6999999999999998E-2</v>
      </c>
      <c r="U22" s="1083">
        <v>0</v>
      </c>
      <c r="V22" s="1083">
        <v>0</v>
      </c>
      <c r="W22" s="1083">
        <v>0</v>
      </c>
      <c r="X22" s="1084">
        <v>0</v>
      </c>
      <c r="Y22" s="1092"/>
      <c r="Z22" s="1092"/>
      <c r="AA22" s="1092"/>
      <c r="AB22" s="1092"/>
      <c r="AC22" s="1093"/>
      <c r="AD22" s="1082">
        <v>3.6999999999999998E-2</v>
      </c>
      <c r="AE22" s="1083">
        <v>0</v>
      </c>
      <c r="AF22" s="1083">
        <v>0</v>
      </c>
      <c r="AG22" s="1085">
        <v>0</v>
      </c>
      <c r="AH22" s="1085">
        <v>0</v>
      </c>
      <c r="AI22" s="1087">
        <v>0.03</v>
      </c>
    </row>
    <row r="23" spans="2:35" x14ac:dyDescent="0.3">
      <c r="B23" s="964" t="s">
        <v>1085</v>
      </c>
      <c r="C23" s="933" t="s">
        <v>1865</v>
      </c>
      <c r="D23" s="1082">
        <v>0.11799999999999999</v>
      </c>
      <c r="E23" s="1083">
        <v>0</v>
      </c>
      <c r="F23" s="1083">
        <v>0</v>
      </c>
      <c r="G23" s="1083">
        <v>0</v>
      </c>
      <c r="H23" s="1084">
        <v>0</v>
      </c>
      <c r="I23" s="1091"/>
      <c r="J23" s="1092"/>
      <c r="K23" s="1092"/>
      <c r="L23" s="1092"/>
      <c r="M23" s="1093"/>
      <c r="N23" s="1082">
        <v>0.11799999999999999</v>
      </c>
      <c r="O23" s="1083">
        <v>0</v>
      </c>
      <c r="P23" s="1083">
        <v>0</v>
      </c>
      <c r="Q23" s="1085">
        <v>0</v>
      </c>
      <c r="R23" s="1085">
        <v>0</v>
      </c>
      <c r="S23" s="1086">
        <v>0.107</v>
      </c>
      <c r="T23" s="1069">
        <v>6.9000000000000006E-2</v>
      </c>
      <c r="U23" s="1083">
        <v>0</v>
      </c>
      <c r="V23" s="1083">
        <v>0</v>
      </c>
      <c r="W23" s="1083">
        <v>0</v>
      </c>
      <c r="X23" s="1084">
        <v>0</v>
      </c>
      <c r="Y23" s="1092"/>
      <c r="Z23" s="1092"/>
      <c r="AA23" s="1092"/>
      <c r="AB23" s="1092"/>
      <c r="AC23" s="1093"/>
      <c r="AD23" s="1082">
        <v>6.9000000000000006E-2</v>
      </c>
      <c r="AE23" s="1083">
        <v>0</v>
      </c>
      <c r="AF23" s="1083">
        <v>0</v>
      </c>
      <c r="AG23" s="1085">
        <v>0</v>
      </c>
      <c r="AH23" s="1085">
        <v>0</v>
      </c>
      <c r="AI23" s="1087">
        <v>5.6000000000000001E-2</v>
      </c>
    </row>
    <row r="24" spans="2:35" x14ac:dyDescent="0.3">
      <c r="B24" s="864" t="s">
        <v>1086</v>
      </c>
      <c r="C24" s="962" t="s">
        <v>1866</v>
      </c>
      <c r="D24" s="1094">
        <v>1E-3</v>
      </c>
      <c r="E24" s="1085">
        <v>1E-3</v>
      </c>
      <c r="F24" s="1085">
        <v>1E-3</v>
      </c>
      <c r="G24" s="1085">
        <v>0</v>
      </c>
      <c r="H24" s="1087">
        <v>0</v>
      </c>
      <c r="I24" s="1095">
        <v>0</v>
      </c>
      <c r="J24" s="1096">
        <v>0</v>
      </c>
      <c r="K24" s="1096">
        <v>0</v>
      </c>
      <c r="L24" s="1096">
        <v>0</v>
      </c>
      <c r="M24" s="1097">
        <v>0</v>
      </c>
      <c r="N24" s="1094">
        <v>1E-3</v>
      </c>
      <c r="O24" s="1085">
        <v>1E-3</v>
      </c>
      <c r="P24" s="1085">
        <v>1E-3</v>
      </c>
      <c r="Q24" s="1085">
        <v>0</v>
      </c>
      <c r="R24" s="1085">
        <v>0</v>
      </c>
      <c r="S24" s="1086">
        <v>7.6999999999999999E-2</v>
      </c>
      <c r="T24" s="1098">
        <v>3.0000000000000001E-3</v>
      </c>
      <c r="U24" s="1085">
        <v>3.0000000000000001E-3</v>
      </c>
      <c r="V24" s="1085">
        <v>3.0000000000000001E-3</v>
      </c>
      <c r="W24" s="1085">
        <v>0</v>
      </c>
      <c r="X24" s="1087">
        <v>0</v>
      </c>
      <c r="Y24" s="1096">
        <v>0</v>
      </c>
      <c r="Z24" s="1096">
        <v>0</v>
      </c>
      <c r="AA24" s="1096">
        <v>0</v>
      </c>
      <c r="AB24" s="1096">
        <v>0</v>
      </c>
      <c r="AC24" s="1097">
        <v>0</v>
      </c>
      <c r="AD24" s="1094">
        <v>3.0000000000000001E-3</v>
      </c>
      <c r="AE24" s="1085">
        <v>3.0000000000000001E-3</v>
      </c>
      <c r="AF24" s="1085">
        <v>3.0000000000000001E-3</v>
      </c>
      <c r="AG24" s="1085">
        <v>0</v>
      </c>
      <c r="AH24" s="1085">
        <v>0</v>
      </c>
      <c r="AI24" s="1087">
        <v>0.11</v>
      </c>
    </row>
    <row r="25" spans="2:35" x14ac:dyDescent="0.3">
      <c r="B25" s="287" t="s">
        <v>1087</v>
      </c>
      <c r="C25" s="924" t="s">
        <v>1867</v>
      </c>
      <c r="D25" s="1094">
        <v>1E-3</v>
      </c>
      <c r="E25" s="1085">
        <v>1E-3</v>
      </c>
      <c r="F25" s="1085">
        <v>1E-3</v>
      </c>
      <c r="G25" s="1085">
        <v>0</v>
      </c>
      <c r="H25" s="1087">
        <v>0</v>
      </c>
      <c r="I25" s="1098">
        <v>0</v>
      </c>
      <c r="J25" s="1085">
        <v>0</v>
      </c>
      <c r="K25" s="1085">
        <v>0</v>
      </c>
      <c r="L25" s="1085">
        <v>0</v>
      </c>
      <c r="M25" s="1087">
        <v>0</v>
      </c>
      <c r="N25" s="1094">
        <v>1E-3</v>
      </c>
      <c r="O25" s="1085">
        <v>1E-3</v>
      </c>
      <c r="P25" s="1085">
        <v>1E-3</v>
      </c>
      <c r="Q25" s="1085">
        <v>0</v>
      </c>
      <c r="R25" s="1085">
        <v>0</v>
      </c>
      <c r="S25" s="1086">
        <v>8.0000000000000002E-3</v>
      </c>
      <c r="T25" s="1098">
        <v>3.0000000000000001E-3</v>
      </c>
      <c r="U25" s="1085">
        <v>3.0000000000000001E-3</v>
      </c>
      <c r="V25" s="1085">
        <v>3.0000000000000001E-3</v>
      </c>
      <c r="W25" s="1085">
        <v>0</v>
      </c>
      <c r="X25" s="1087">
        <v>0</v>
      </c>
      <c r="Y25" s="1098">
        <v>0</v>
      </c>
      <c r="Z25" s="1085">
        <v>0</v>
      </c>
      <c r="AA25" s="1085">
        <v>0</v>
      </c>
      <c r="AB25" s="1085">
        <v>0</v>
      </c>
      <c r="AC25" s="1087">
        <v>0</v>
      </c>
      <c r="AD25" s="1094">
        <v>3.0000000000000001E-3</v>
      </c>
      <c r="AE25" s="1085">
        <v>3.0000000000000001E-3</v>
      </c>
      <c r="AF25" s="1085">
        <v>3.0000000000000001E-3</v>
      </c>
      <c r="AG25" s="1085">
        <v>0</v>
      </c>
      <c r="AH25" s="1085">
        <v>0</v>
      </c>
      <c r="AI25" s="1087">
        <v>1.7999999999999999E-2</v>
      </c>
    </row>
    <row r="26" spans="2:35" x14ac:dyDescent="0.3">
      <c r="B26" s="288" t="s">
        <v>1088</v>
      </c>
      <c r="C26" s="924" t="s">
        <v>1868</v>
      </c>
      <c r="D26" s="1094">
        <v>0</v>
      </c>
      <c r="E26" s="1085">
        <v>0</v>
      </c>
      <c r="F26" s="1085">
        <v>0</v>
      </c>
      <c r="G26" s="1085">
        <v>0</v>
      </c>
      <c r="H26" s="1087">
        <v>0</v>
      </c>
      <c r="I26" s="1098">
        <v>0</v>
      </c>
      <c r="J26" s="1085">
        <v>0</v>
      </c>
      <c r="K26" s="1085">
        <v>0</v>
      </c>
      <c r="L26" s="1085">
        <v>0</v>
      </c>
      <c r="M26" s="1087">
        <v>0</v>
      </c>
      <c r="N26" s="1094">
        <v>0</v>
      </c>
      <c r="O26" s="1085">
        <v>0</v>
      </c>
      <c r="P26" s="1085">
        <v>0</v>
      </c>
      <c r="Q26" s="1085">
        <v>0</v>
      </c>
      <c r="R26" s="1085">
        <v>0</v>
      </c>
      <c r="S26" s="1086">
        <v>6.9000000000000006E-2</v>
      </c>
      <c r="T26" s="1098">
        <v>0</v>
      </c>
      <c r="U26" s="1085">
        <v>0</v>
      </c>
      <c r="V26" s="1085">
        <v>0</v>
      </c>
      <c r="W26" s="1085">
        <v>0</v>
      </c>
      <c r="X26" s="1087">
        <v>0</v>
      </c>
      <c r="Y26" s="1098">
        <v>0</v>
      </c>
      <c r="Z26" s="1085">
        <v>0</v>
      </c>
      <c r="AA26" s="1085">
        <v>0</v>
      </c>
      <c r="AB26" s="1085">
        <v>0</v>
      </c>
      <c r="AC26" s="1087">
        <v>0</v>
      </c>
      <c r="AD26" s="1094">
        <v>0</v>
      </c>
      <c r="AE26" s="1085">
        <v>0</v>
      </c>
      <c r="AF26" s="1085">
        <v>0</v>
      </c>
      <c r="AG26" s="1085">
        <v>0</v>
      </c>
      <c r="AH26" s="1085">
        <v>0</v>
      </c>
      <c r="AI26" s="1087">
        <v>9.1999999999999998E-2</v>
      </c>
    </row>
    <row r="27" spans="2:35" ht="33" x14ac:dyDescent="0.3">
      <c r="B27" s="883" t="s">
        <v>1089</v>
      </c>
      <c r="C27" s="965" t="s">
        <v>1869</v>
      </c>
      <c r="D27" s="1099">
        <v>0</v>
      </c>
      <c r="E27" s="1100">
        <v>0</v>
      </c>
      <c r="F27" s="1100">
        <v>0</v>
      </c>
      <c r="G27" s="1100">
        <v>0</v>
      </c>
      <c r="H27" s="1101">
        <v>0</v>
      </c>
      <c r="I27" s="1102">
        <v>0</v>
      </c>
      <c r="J27" s="1100">
        <v>0</v>
      </c>
      <c r="K27" s="1100">
        <v>0</v>
      </c>
      <c r="L27" s="1100">
        <v>0</v>
      </c>
      <c r="M27" s="1101">
        <v>0</v>
      </c>
      <c r="N27" s="1099">
        <v>0</v>
      </c>
      <c r="O27" s="1100">
        <v>0</v>
      </c>
      <c r="P27" s="1100">
        <v>0</v>
      </c>
      <c r="Q27" s="1100">
        <v>0</v>
      </c>
      <c r="R27" s="1100">
        <v>0</v>
      </c>
      <c r="S27" s="1103">
        <v>0</v>
      </c>
      <c r="T27" s="1102">
        <v>0</v>
      </c>
      <c r="U27" s="1100">
        <v>0</v>
      </c>
      <c r="V27" s="1100">
        <v>0</v>
      </c>
      <c r="W27" s="1100">
        <v>0</v>
      </c>
      <c r="X27" s="1101">
        <v>0</v>
      </c>
      <c r="Y27" s="1102">
        <v>0</v>
      </c>
      <c r="Z27" s="1100">
        <v>0</v>
      </c>
      <c r="AA27" s="1100">
        <v>0</v>
      </c>
      <c r="AB27" s="1100">
        <v>0</v>
      </c>
      <c r="AC27" s="1101">
        <v>0</v>
      </c>
      <c r="AD27" s="1099">
        <v>0</v>
      </c>
      <c r="AE27" s="1100">
        <v>0</v>
      </c>
      <c r="AF27" s="1100">
        <v>0</v>
      </c>
      <c r="AG27" s="1100">
        <v>0</v>
      </c>
      <c r="AH27" s="1100">
        <v>0</v>
      </c>
      <c r="AI27" s="1101">
        <v>0</v>
      </c>
    </row>
    <row r="28" spans="2:35" x14ac:dyDescent="0.3">
      <c r="C28" s="92"/>
      <c r="D28" s="92"/>
      <c r="E28" s="92"/>
      <c r="F28" s="92"/>
      <c r="G28" s="92"/>
      <c r="H28" s="92"/>
      <c r="I28" s="92"/>
      <c r="J28" s="92"/>
      <c r="K28" s="92"/>
      <c r="L28" s="92"/>
      <c r="M28" s="92"/>
      <c r="N28" s="92"/>
      <c r="O28" s="92"/>
      <c r="P28" s="92"/>
      <c r="Q28" s="92"/>
      <c r="R28" s="92"/>
      <c r="S28" s="92"/>
    </row>
    <row r="29" spans="2:35" x14ac:dyDescent="0.3">
      <c r="C29" s="92"/>
      <c r="D29" s="92"/>
      <c r="E29" s="92"/>
      <c r="F29" s="92"/>
      <c r="G29" s="92"/>
      <c r="H29" s="92"/>
      <c r="I29" s="92"/>
      <c r="J29" s="92"/>
      <c r="K29" s="92"/>
      <c r="L29" s="92"/>
      <c r="M29" s="92"/>
      <c r="N29" s="92"/>
      <c r="O29" s="92"/>
      <c r="P29" s="92"/>
      <c r="Q29" s="92"/>
      <c r="R29" s="92"/>
      <c r="S29" s="92"/>
    </row>
    <row r="30" spans="2:35" x14ac:dyDescent="0.3">
      <c r="C30" s="92"/>
      <c r="D30" s="92"/>
      <c r="E30" s="92"/>
      <c r="F30" s="92"/>
      <c r="G30" s="92"/>
      <c r="H30" s="92"/>
      <c r="I30" s="92"/>
      <c r="J30" s="92"/>
      <c r="K30" s="92"/>
      <c r="L30" s="92"/>
      <c r="M30" s="92"/>
      <c r="N30" s="92"/>
      <c r="O30" s="92"/>
      <c r="P30" s="92"/>
      <c r="Q30" s="92"/>
      <c r="R30" s="92"/>
      <c r="S30" s="92"/>
    </row>
    <row r="31" spans="2:35" x14ac:dyDescent="0.3">
      <c r="C31" s="92"/>
      <c r="D31" s="92"/>
      <c r="E31" s="92"/>
      <c r="F31" s="92"/>
      <c r="G31" s="92"/>
      <c r="H31" s="92"/>
      <c r="I31" s="92"/>
      <c r="J31" s="92"/>
      <c r="K31" s="92"/>
      <c r="L31" s="92"/>
      <c r="M31" s="92"/>
      <c r="N31" s="92"/>
      <c r="O31" s="92"/>
      <c r="P31" s="92"/>
      <c r="Q31" s="92"/>
      <c r="R31" s="92"/>
      <c r="S31" s="92"/>
    </row>
    <row r="32" spans="2:35" x14ac:dyDescent="0.3">
      <c r="C32" s="92"/>
      <c r="D32" s="92"/>
      <c r="E32" s="92"/>
      <c r="F32" s="92"/>
      <c r="G32" s="92"/>
      <c r="H32" s="92"/>
      <c r="I32" s="92"/>
      <c r="J32" s="92"/>
      <c r="K32" s="92"/>
      <c r="L32" s="92"/>
      <c r="M32" s="92"/>
      <c r="N32" s="92"/>
      <c r="O32" s="92"/>
      <c r="P32" s="92"/>
      <c r="Q32" s="92"/>
      <c r="R32" s="92"/>
      <c r="S32" s="92"/>
    </row>
    <row r="33" spans="3:19" x14ac:dyDescent="0.3">
      <c r="C33" s="92"/>
      <c r="D33" s="92"/>
      <c r="E33" s="92"/>
      <c r="F33" s="92"/>
      <c r="G33" s="92"/>
      <c r="H33" s="92"/>
      <c r="I33" s="92"/>
      <c r="J33" s="92"/>
      <c r="K33" s="92"/>
      <c r="L33" s="92"/>
      <c r="M33" s="92"/>
      <c r="N33" s="92"/>
      <c r="O33" s="92"/>
      <c r="P33" s="92"/>
      <c r="Q33" s="92"/>
      <c r="R33" s="92"/>
      <c r="S33" s="92"/>
    </row>
    <row r="34" spans="3:19" x14ac:dyDescent="0.3">
      <c r="C34" s="92"/>
      <c r="D34" s="92"/>
      <c r="E34" s="92"/>
      <c r="F34" s="92"/>
      <c r="G34" s="92"/>
      <c r="H34" s="92"/>
      <c r="I34" s="92"/>
      <c r="J34" s="92"/>
      <c r="K34" s="92"/>
      <c r="L34" s="92"/>
      <c r="M34" s="92"/>
      <c r="N34" s="92"/>
      <c r="O34" s="92"/>
      <c r="P34" s="92"/>
      <c r="Q34" s="92"/>
      <c r="R34" s="92"/>
      <c r="S34" s="92"/>
    </row>
    <row r="35" spans="3:19" x14ac:dyDescent="0.3">
      <c r="C35" s="92"/>
      <c r="D35" s="92"/>
      <c r="E35" s="92"/>
      <c r="F35" s="92"/>
      <c r="G35" s="92"/>
      <c r="H35" s="92"/>
      <c r="I35" s="92"/>
      <c r="J35" s="92"/>
      <c r="K35" s="92"/>
      <c r="L35" s="92"/>
      <c r="M35" s="92"/>
      <c r="N35" s="92"/>
      <c r="O35" s="92"/>
      <c r="P35" s="92"/>
      <c r="Q35" s="92"/>
      <c r="R35" s="92"/>
      <c r="S35" s="92"/>
    </row>
    <row r="36" spans="3:19" x14ac:dyDescent="0.3">
      <c r="C36" s="92"/>
      <c r="D36" s="92"/>
      <c r="E36" s="92"/>
      <c r="F36" s="92"/>
      <c r="G36" s="92"/>
      <c r="H36" s="92"/>
      <c r="I36" s="92"/>
      <c r="J36" s="92"/>
      <c r="K36" s="92"/>
      <c r="L36" s="92"/>
      <c r="M36" s="92"/>
      <c r="N36" s="92"/>
      <c r="O36" s="92"/>
      <c r="P36" s="92"/>
      <c r="Q36" s="92"/>
      <c r="R36" s="92"/>
      <c r="S36" s="92"/>
    </row>
    <row r="37" spans="3:19" x14ac:dyDescent="0.3">
      <c r="C37" s="92"/>
      <c r="D37" s="92"/>
      <c r="E37" s="92"/>
      <c r="F37" s="92"/>
      <c r="G37" s="92"/>
      <c r="H37" s="92"/>
      <c r="I37" s="92"/>
      <c r="J37" s="92"/>
      <c r="K37" s="92"/>
      <c r="L37" s="92"/>
      <c r="M37" s="92"/>
      <c r="N37" s="92"/>
      <c r="O37" s="92"/>
      <c r="P37" s="92"/>
      <c r="Q37" s="92"/>
      <c r="R37" s="92"/>
      <c r="S37" s="92"/>
    </row>
    <row r="38" spans="3:19" x14ac:dyDescent="0.3">
      <c r="C38" s="92"/>
      <c r="D38" s="92"/>
      <c r="E38" s="92"/>
      <c r="F38" s="92"/>
      <c r="G38" s="92"/>
      <c r="H38" s="92"/>
      <c r="I38" s="92"/>
      <c r="J38" s="92"/>
      <c r="K38" s="92"/>
      <c r="L38" s="92"/>
      <c r="M38" s="92"/>
      <c r="N38" s="92"/>
      <c r="O38" s="92"/>
      <c r="P38" s="92"/>
      <c r="Q38" s="92"/>
      <c r="R38" s="92"/>
      <c r="S38" s="92"/>
    </row>
    <row r="39" spans="3:19" x14ac:dyDescent="0.3">
      <c r="C39" s="92"/>
      <c r="D39" s="92"/>
      <c r="E39" s="92"/>
      <c r="F39" s="92"/>
      <c r="G39" s="92"/>
      <c r="H39" s="92"/>
      <c r="I39" s="92"/>
      <c r="J39" s="92"/>
      <c r="K39" s="92"/>
      <c r="L39" s="92"/>
      <c r="M39" s="92"/>
      <c r="N39" s="92"/>
      <c r="O39" s="92"/>
      <c r="P39" s="92"/>
      <c r="Q39" s="92"/>
      <c r="R39" s="92"/>
      <c r="S39" s="92"/>
    </row>
    <row r="40" spans="3:19" x14ac:dyDescent="0.3">
      <c r="C40" s="92"/>
      <c r="D40" s="92"/>
      <c r="E40" s="92"/>
      <c r="F40" s="92"/>
      <c r="G40" s="92"/>
      <c r="H40" s="92"/>
      <c r="I40" s="92"/>
      <c r="J40" s="92"/>
      <c r="K40" s="92"/>
      <c r="L40" s="92"/>
      <c r="M40" s="92"/>
      <c r="N40" s="92"/>
      <c r="O40" s="92"/>
      <c r="P40" s="92"/>
      <c r="Q40" s="92"/>
      <c r="R40" s="92"/>
      <c r="S40" s="92"/>
    </row>
    <row r="41" spans="3:19" x14ac:dyDescent="0.3">
      <c r="C41" s="92"/>
      <c r="D41" s="92"/>
      <c r="E41" s="92"/>
      <c r="F41" s="92"/>
      <c r="G41" s="92"/>
      <c r="H41" s="92"/>
      <c r="I41" s="92"/>
      <c r="J41" s="92"/>
      <c r="K41" s="92"/>
      <c r="L41" s="92"/>
      <c r="M41" s="92"/>
      <c r="N41" s="92"/>
      <c r="O41" s="92"/>
      <c r="P41" s="92"/>
      <c r="Q41" s="92"/>
      <c r="R41" s="92"/>
      <c r="S41" s="92"/>
    </row>
    <row r="42" spans="3:19" x14ac:dyDescent="0.3">
      <c r="C42" s="92"/>
      <c r="D42" s="92"/>
      <c r="E42" s="92"/>
      <c r="F42" s="92"/>
      <c r="G42" s="92"/>
      <c r="H42" s="92"/>
      <c r="I42" s="92"/>
      <c r="J42" s="92"/>
      <c r="K42" s="92"/>
      <c r="L42" s="92"/>
      <c r="M42" s="92"/>
      <c r="N42" s="92"/>
      <c r="O42" s="92"/>
      <c r="P42" s="92"/>
      <c r="Q42" s="92"/>
      <c r="R42" s="92"/>
      <c r="S42" s="92"/>
    </row>
    <row r="43" spans="3:19" x14ac:dyDescent="0.3">
      <c r="C43" s="92"/>
      <c r="D43" s="92"/>
      <c r="E43" s="92"/>
      <c r="F43" s="92"/>
      <c r="G43" s="92"/>
      <c r="H43" s="92"/>
      <c r="I43" s="92"/>
      <c r="J43" s="92"/>
      <c r="K43" s="92"/>
      <c r="L43" s="92"/>
      <c r="M43" s="92"/>
      <c r="N43" s="92"/>
      <c r="O43" s="92"/>
      <c r="P43" s="92"/>
      <c r="Q43" s="92"/>
      <c r="R43" s="92"/>
      <c r="S43" s="92"/>
    </row>
    <row r="44" spans="3:19" x14ac:dyDescent="0.3">
      <c r="C44" s="92"/>
      <c r="D44" s="92"/>
      <c r="E44" s="92"/>
      <c r="F44" s="92"/>
      <c r="G44" s="92"/>
      <c r="H44" s="92"/>
      <c r="I44" s="92"/>
      <c r="J44" s="92"/>
      <c r="K44" s="92"/>
      <c r="L44" s="92"/>
      <c r="M44" s="92"/>
      <c r="N44" s="92"/>
      <c r="O44" s="92"/>
      <c r="P44" s="92"/>
      <c r="Q44" s="92"/>
      <c r="R44" s="92"/>
      <c r="S44" s="92"/>
    </row>
    <row r="45" spans="3:19" x14ac:dyDescent="0.3">
      <c r="C45" s="92"/>
      <c r="D45" s="92"/>
      <c r="E45" s="92"/>
      <c r="F45" s="92"/>
      <c r="G45" s="92"/>
      <c r="H45" s="92"/>
      <c r="I45" s="92"/>
      <c r="J45" s="92"/>
      <c r="K45" s="92"/>
      <c r="L45" s="92"/>
      <c r="M45" s="92"/>
      <c r="N45" s="92"/>
      <c r="O45" s="92"/>
      <c r="P45" s="92"/>
      <c r="Q45" s="92"/>
      <c r="R45" s="92"/>
      <c r="S45" s="92"/>
    </row>
    <row r="46" spans="3:19" x14ac:dyDescent="0.3">
      <c r="C46" s="92"/>
      <c r="D46" s="92"/>
      <c r="E46" s="92"/>
      <c r="F46" s="92"/>
      <c r="G46" s="92"/>
      <c r="H46" s="92"/>
      <c r="I46" s="92"/>
      <c r="J46" s="92"/>
      <c r="K46" s="92"/>
      <c r="L46" s="92"/>
      <c r="M46" s="92"/>
      <c r="N46" s="92"/>
      <c r="O46" s="92"/>
      <c r="P46" s="92"/>
      <c r="Q46" s="92"/>
      <c r="R46" s="92"/>
      <c r="S46" s="92"/>
    </row>
    <row r="47" spans="3:19" x14ac:dyDescent="0.3">
      <c r="C47" s="92"/>
      <c r="D47" s="92"/>
      <c r="E47" s="92"/>
      <c r="F47" s="92"/>
      <c r="G47" s="92"/>
      <c r="H47" s="92"/>
      <c r="I47" s="92"/>
      <c r="J47" s="92"/>
      <c r="K47" s="92"/>
      <c r="L47" s="92"/>
      <c r="M47" s="92"/>
      <c r="N47" s="92"/>
      <c r="O47" s="92"/>
      <c r="P47" s="92"/>
      <c r="Q47" s="92"/>
      <c r="R47" s="92"/>
      <c r="S47" s="92"/>
    </row>
    <row r="48" spans="3:19" x14ac:dyDescent="0.3">
      <c r="C48" s="92"/>
      <c r="D48" s="92"/>
      <c r="E48" s="92"/>
      <c r="F48" s="92"/>
      <c r="G48" s="92"/>
      <c r="H48" s="92"/>
      <c r="I48" s="92"/>
      <c r="J48" s="92"/>
      <c r="K48" s="92"/>
      <c r="L48" s="92"/>
      <c r="M48" s="92"/>
      <c r="N48" s="92"/>
      <c r="O48" s="92"/>
      <c r="P48" s="92"/>
      <c r="Q48" s="92"/>
      <c r="R48" s="92"/>
      <c r="S48" s="92"/>
    </row>
    <row r="49" spans="3:19" x14ac:dyDescent="0.3">
      <c r="C49" s="92"/>
      <c r="D49" s="92"/>
      <c r="E49" s="92"/>
      <c r="F49" s="92"/>
      <c r="G49" s="92"/>
      <c r="H49" s="92"/>
      <c r="I49" s="92"/>
      <c r="J49" s="92"/>
      <c r="K49" s="92"/>
      <c r="L49" s="92"/>
      <c r="M49" s="92"/>
      <c r="N49" s="92"/>
      <c r="O49" s="92"/>
      <c r="P49" s="92"/>
      <c r="Q49" s="92"/>
      <c r="R49" s="92"/>
      <c r="S49" s="92"/>
    </row>
    <row r="50" spans="3:19" x14ac:dyDescent="0.3">
      <c r="C50" s="92"/>
      <c r="D50" s="92"/>
      <c r="E50" s="92"/>
      <c r="F50" s="92"/>
      <c r="G50" s="92"/>
      <c r="H50" s="92"/>
      <c r="I50" s="92"/>
      <c r="J50" s="92"/>
      <c r="K50" s="92"/>
      <c r="L50" s="92"/>
      <c r="M50" s="92"/>
      <c r="N50" s="92"/>
      <c r="O50" s="92"/>
      <c r="P50" s="92"/>
      <c r="Q50" s="92"/>
      <c r="R50" s="92"/>
      <c r="S50" s="92"/>
    </row>
    <row r="51" spans="3:19" x14ac:dyDescent="0.3">
      <c r="C51" s="92"/>
      <c r="D51" s="92"/>
      <c r="E51" s="92"/>
      <c r="F51" s="92"/>
      <c r="G51" s="92"/>
      <c r="H51" s="92"/>
      <c r="I51" s="92"/>
      <c r="J51" s="92"/>
      <c r="K51" s="92"/>
      <c r="L51" s="92"/>
      <c r="M51" s="92"/>
      <c r="N51" s="92"/>
      <c r="O51" s="92"/>
      <c r="P51" s="92"/>
      <c r="Q51" s="92"/>
      <c r="R51" s="92"/>
      <c r="S51" s="92"/>
    </row>
    <row r="52" spans="3:19" x14ac:dyDescent="0.3">
      <c r="C52" s="92"/>
      <c r="D52" s="92"/>
      <c r="E52" s="92"/>
      <c r="F52" s="92"/>
      <c r="G52" s="92"/>
      <c r="H52" s="92"/>
      <c r="I52" s="92"/>
      <c r="J52" s="92"/>
      <c r="K52" s="92"/>
      <c r="L52" s="92"/>
      <c r="M52" s="92"/>
      <c r="N52" s="92"/>
      <c r="O52" s="92"/>
      <c r="P52" s="92"/>
      <c r="Q52" s="92"/>
      <c r="R52" s="92"/>
      <c r="S52" s="92"/>
    </row>
    <row r="53" spans="3:19" x14ac:dyDescent="0.3">
      <c r="C53" s="92"/>
      <c r="D53" s="92"/>
      <c r="E53" s="92"/>
      <c r="F53" s="92"/>
      <c r="G53" s="92"/>
      <c r="H53" s="92"/>
      <c r="I53" s="92"/>
      <c r="J53" s="92"/>
      <c r="K53" s="92"/>
      <c r="L53" s="92"/>
      <c r="M53" s="92"/>
      <c r="N53" s="92"/>
      <c r="O53" s="92"/>
      <c r="P53" s="92"/>
      <c r="Q53" s="92"/>
      <c r="R53" s="92"/>
      <c r="S53" s="92"/>
    </row>
    <row r="54" spans="3:19" x14ac:dyDescent="0.3">
      <c r="C54" s="92"/>
      <c r="D54" s="92"/>
      <c r="E54" s="92"/>
      <c r="F54" s="92"/>
      <c r="G54" s="92"/>
      <c r="H54" s="92"/>
      <c r="I54" s="92"/>
      <c r="J54" s="92"/>
      <c r="K54" s="92"/>
      <c r="L54" s="92"/>
      <c r="M54" s="92"/>
      <c r="N54" s="92"/>
      <c r="O54" s="92"/>
      <c r="P54" s="92"/>
      <c r="Q54" s="92"/>
      <c r="R54" s="92"/>
      <c r="S54" s="92"/>
    </row>
    <row r="55" spans="3:19" x14ac:dyDescent="0.3">
      <c r="C55" s="92"/>
      <c r="D55" s="92"/>
      <c r="E55" s="92"/>
      <c r="F55" s="92"/>
      <c r="G55" s="92"/>
      <c r="H55" s="92"/>
      <c r="I55" s="92"/>
      <c r="J55" s="92"/>
      <c r="K55" s="92"/>
      <c r="L55" s="92"/>
      <c r="M55" s="92"/>
      <c r="N55" s="92"/>
      <c r="O55" s="92"/>
      <c r="P55" s="92"/>
      <c r="Q55" s="92"/>
      <c r="R55" s="92"/>
      <c r="S55" s="92"/>
    </row>
    <row r="56" spans="3:19" x14ac:dyDescent="0.3">
      <c r="C56" s="92"/>
      <c r="D56" s="92"/>
      <c r="E56" s="92"/>
      <c r="F56" s="92"/>
      <c r="G56" s="92"/>
      <c r="H56" s="92"/>
      <c r="I56" s="92"/>
      <c r="J56" s="92"/>
      <c r="K56" s="92"/>
      <c r="L56" s="92"/>
      <c r="M56" s="92"/>
      <c r="N56" s="92"/>
      <c r="O56" s="92"/>
      <c r="P56" s="92"/>
      <c r="Q56" s="92"/>
      <c r="R56" s="92"/>
      <c r="S56" s="92"/>
    </row>
    <row r="57" spans="3:19" x14ac:dyDescent="0.3">
      <c r="C57" s="92"/>
      <c r="D57" s="92"/>
      <c r="E57" s="92"/>
      <c r="F57" s="92"/>
      <c r="G57" s="92"/>
      <c r="H57" s="92"/>
      <c r="I57" s="92"/>
      <c r="J57" s="92"/>
      <c r="K57" s="92"/>
      <c r="L57" s="92"/>
      <c r="M57" s="92"/>
      <c r="N57" s="92"/>
      <c r="O57" s="92"/>
      <c r="P57" s="92"/>
      <c r="Q57" s="92"/>
      <c r="R57" s="92"/>
      <c r="S57" s="92"/>
    </row>
    <row r="58" spans="3:19" x14ac:dyDescent="0.3">
      <c r="C58" s="92"/>
      <c r="D58" s="92"/>
      <c r="E58" s="92"/>
      <c r="F58" s="92"/>
      <c r="G58" s="92"/>
      <c r="H58" s="92"/>
      <c r="I58" s="92"/>
      <c r="J58" s="92"/>
      <c r="K58" s="92"/>
      <c r="L58" s="92"/>
      <c r="M58" s="92"/>
      <c r="N58" s="92"/>
      <c r="O58" s="92"/>
      <c r="P58" s="92"/>
      <c r="Q58" s="92"/>
      <c r="R58" s="92"/>
      <c r="S58" s="92"/>
    </row>
    <row r="59" spans="3:19" x14ac:dyDescent="0.3">
      <c r="C59" s="92"/>
      <c r="D59" s="92"/>
      <c r="E59" s="92"/>
      <c r="F59" s="92"/>
      <c r="G59" s="92"/>
      <c r="H59" s="92"/>
      <c r="I59" s="92"/>
      <c r="J59" s="92"/>
      <c r="K59" s="92"/>
      <c r="L59" s="92"/>
      <c r="M59" s="92"/>
      <c r="N59" s="92"/>
      <c r="O59" s="92"/>
      <c r="P59" s="92"/>
      <c r="Q59" s="92"/>
      <c r="R59" s="92"/>
      <c r="S59" s="92"/>
    </row>
    <row r="60" spans="3:19" x14ac:dyDescent="0.3">
      <c r="C60" s="92"/>
      <c r="D60" s="92"/>
      <c r="E60" s="92"/>
      <c r="F60" s="92"/>
      <c r="G60" s="92"/>
      <c r="H60" s="92"/>
      <c r="I60" s="92"/>
      <c r="J60" s="92"/>
      <c r="K60" s="92"/>
      <c r="L60" s="92"/>
      <c r="M60" s="92"/>
      <c r="N60" s="92"/>
      <c r="O60" s="92"/>
      <c r="P60" s="92"/>
      <c r="Q60" s="92"/>
      <c r="R60" s="92"/>
      <c r="S60" s="92"/>
    </row>
    <row r="61" spans="3:19" x14ac:dyDescent="0.3">
      <c r="C61" s="92"/>
      <c r="D61" s="92"/>
      <c r="E61" s="92"/>
      <c r="F61" s="92"/>
      <c r="G61" s="92"/>
      <c r="H61" s="92"/>
      <c r="I61" s="92"/>
      <c r="J61" s="92"/>
      <c r="K61" s="92"/>
      <c r="L61" s="92"/>
      <c r="M61" s="92"/>
      <c r="N61" s="92"/>
      <c r="O61" s="92"/>
      <c r="P61" s="92"/>
      <c r="Q61" s="92"/>
      <c r="R61" s="92"/>
      <c r="S61" s="92"/>
    </row>
    <row r="62" spans="3:19" x14ac:dyDescent="0.3">
      <c r="C62" s="92"/>
      <c r="D62" s="92"/>
      <c r="E62" s="92"/>
      <c r="F62" s="92"/>
      <c r="G62" s="92"/>
      <c r="H62" s="92"/>
      <c r="I62" s="92"/>
      <c r="J62" s="92"/>
      <c r="K62" s="92"/>
      <c r="L62" s="92"/>
      <c r="M62" s="92"/>
      <c r="N62" s="92"/>
      <c r="O62" s="92"/>
      <c r="P62" s="92"/>
      <c r="Q62" s="92"/>
      <c r="R62" s="92"/>
      <c r="S62" s="92"/>
    </row>
    <row r="63" spans="3:19" x14ac:dyDescent="0.3">
      <c r="C63" s="92"/>
      <c r="D63" s="92"/>
      <c r="E63" s="92"/>
      <c r="F63" s="92"/>
      <c r="G63" s="92"/>
      <c r="H63" s="92"/>
      <c r="I63" s="92"/>
      <c r="J63" s="92"/>
      <c r="K63" s="92"/>
      <c r="L63" s="92"/>
      <c r="M63" s="92"/>
      <c r="N63" s="92"/>
      <c r="O63" s="92"/>
      <c r="P63" s="92"/>
      <c r="Q63" s="92"/>
      <c r="R63" s="92"/>
      <c r="S63" s="92"/>
    </row>
    <row r="64" spans="3:19" x14ac:dyDescent="0.3">
      <c r="C64" s="92"/>
      <c r="D64" s="92"/>
      <c r="E64" s="92"/>
      <c r="F64" s="92"/>
      <c r="G64" s="92"/>
      <c r="H64" s="92"/>
      <c r="I64" s="92"/>
      <c r="J64" s="92"/>
      <c r="K64" s="92"/>
      <c r="L64" s="92"/>
      <c r="M64" s="92"/>
      <c r="N64" s="92"/>
      <c r="O64" s="92"/>
      <c r="P64" s="92"/>
      <c r="Q64" s="92"/>
      <c r="R64" s="92"/>
      <c r="S64" s="92"/>
    </row>
    <row r="65" spans="3:19" x14ac:dyDescent="0.3">
      <c r="C65" s="92"/>
      <c r="D65" s="92"/>
      <c r="E65" s="92"/>
      <c r="F65" s="92"/>
      <c r="G65" s="92"/>
      <c r="H65" s="92"/>
      <c r="I65" s="92"/>
      <c r="J65" s="92"/>
      <c r="K65" s="92"/>
      <c r="L65" s="92"/>
      <c r="M65" s="92"/>
      <c r="N65" s="92"/>
      <c r="O65" s="92"/>
      <c r="P65" s="92"/>
      <c r="Q65" s="92"/>
      <c r="R65" s="92"/>
      <c r="S65" s="92"/>
    </row>
    <row r="66" spans="3:19" x14ac:dyDescent="0.3">
      <c r="C66" s="92"/>
      <c r="D66" s="92"/>
      <c r="E66" s="92"/>
      <c r="F66" s="92"/>
      <c r="G66" s="92"/>
      <c r="H66" s="92"/>
      <c r="I66" s="92"/>
      <c r="J66" s="92"/>
      <c r="K66" s="92"/>
      <c r="L66" s="92"/>
      <c r="M66" s="92"/>
      <c r="N66" s="92"/>
      <c r="O66" s="92"/>
      <c r="P66" s="92"/>
      <c r="Q66" s="92"/>
      <c r="R66" s="92"/>
      <c r="S66" s="92"/>
    </row>
    <row r="67" spans="3:19" x14ac:dyDescent="0.3">
      <c r="C67" s="92"/>
      <c r="D67" s="92"/>
      <c r="E67" s="92"/>
      <c r="F67" s="92"/>
      <c r="G67" s="92"/>
      <c r="H67" s="92"/>
      <c r="I67" s="92"/>
      <c r="J67" s="92"/>
      <c r="K67" s="92"/>
      <c r="L67" s="92"/>
      <c r="M67" s="92"/>
      <c r="N67" s="92"/>
      <c r="O67" s="92"/>
      <c r="P67" s="92"/>
      <c r="Q67" s="92"/>
      <c r="R67" s="92"/>
      <c r="S67" s="92"/>
    </row>
    <row r="68" spans="3:19" x14ac:dyDescent="0.3">
      <c r="C68" s="92"/>
      <c r="D68" s="92"/>
      <c r="E68" s="92"/>
      <c r="F68" s="92"/>
      <c r="G68" s="92"/>
      <c r="H68" s="92"/>
      <c r="I68" s="92"/>
      <c r="J68" s="92"/>
      <c r="K68" s="92"/>
      <c r="L68" s="92"/>
      <c r="M68" s="92"/>
      <c r="N68" s="92"/>
      <c r="O68" s="92"/>
      <c r="P68" s="92"/>
      <c r="Q68" s="92"/>
      <c r="R68" s="92"/>
      <c r="S68" s="92"/>
    </row>
    <row r="69" spans="3:19" x14ac:dyDescent="0.3">
      <c r="C69" s="92"/>
      <c r="D69" s="92"/>
      <c r="E69" s="92"/>
      <c r="F69" s="92"/>
      <c r="G69" s="92"/>
      <c r="H69" s="92"/>
      <c r="I69" s="92"/>
      <c r="J69" s="92"/>
      <c r="K69" s="92"/>
      <c r="L69" s="92"/>
      <c r="M69" s="92"/>
      <c r="N69" s="92"/>
      <c r="O69" s="92"/>
      <c r="P69" s="92"/>
      <c r="Q69" s="92"/>
      <c r="R69" s="92"/>
      <c r="S69" s="92"/>
    </row>
    <row r="70" spans="3:19" x14ac:dyDescent="0.3">
      <c r="C70" s="92"/>
      <c r="D70" s="92"/>
      <c r="E70" s="92"/>
      <c r="F70" s="92"/>
      <c r="G70" s="92"/>
      <c r="H70" s="92"/>
      <c r="I70" s="92"/>
      <c r="J70" s="92"/>
      <c r="K70" s="92"/>
      <c r="L70" s="92"/>
      <c r="M70" s="92"/>
      <c r="N70" s="92"/>
      <c r="O70" s="92"/>
      <c r="P70" s="92"/>
      <c r="Q70" s="92"/>
      <c r="R70" s="92"/>
      <c r="S70" s="92"/>
    </row>
    <row r="71" spans="3:19" x14ac:dyDescent="0.3">
      <c r="C71" s="92"/>
      <c r="D71" s="92"/>
      <c r="E71" s="92"/>
      <c r="F71" s="92"/>
      <c r="G71" s="92"/>
      <c r="H71" s="92"/>
      <c r="I71" s="92"/>
      <c r="J71" s="92"/>
      <c r="K71" s="92"/>
      <c r="L71" s="92"/>
      <c r="M71" s="92"/>
      <c r="N71" s="92"/>
      <c r="O71" s="92"/>
      <c r="P71" s="92"/>
      <c r="Q71" s="92"/>
      <c r="R71" s="92"/>
      <c r="S71" s="92"/>
    </row>
    <row r="72" spans="3:19" x14ac:dyDescent="0.3">
      <c r="C72" s="92"/>
      <c r="D72" s="92"/>
      <c r="E72" s="92"/>
      <c r="F72" s="92"/>
      <c r="G72" s="92"/>
      <c r="H72" s="92"/>
      <c r="I72" s="92"/>
      <c r="J72" s="92"/>
      <c r="K72" s="92"/>
      <c r="L72" s="92"/>
      <c r="M72" s="92"/>
      <c r="N72" s="92"/>
      <c r="O72" s="92"/>
      <c r="P72" s="92"/>
      <c r="Q72" s="92"/>
      <c r="R72" s="92"/>
      <c r="S72" s="92"/>
    </row>
    <row r="73" spans="3:19" x14ac:dyDescent="0.3">
      <c r="C73" s="92"/>
      <c r="D73" s="92"/>
      <c r="E73" s="92"/>
      <c r="F73" s="92"/>
      <c r="G73" s="92"/>
      <c r="H73" s="92"/>
      <c r="I73" s="92"/>
      <c r="J73" s="92"/>
      <c r="K73" s="92"/>
      <c r="L73" s="92"/>
      <c r="M73" s="92"/>
      <c r="N73" s="92"/>
      <c r="O73" s="92"/>
      <c r="P73" s="92"/>
      <c r="Q73" s="92"/>
      <c r="R73" s="92"/>
      <c r="S73" s="92"/>
    </row>
    <row r="74" spans="3:19" x14ac:dyDescent="0.3">
      <c r="C74" s="92"/>
      <c r="D74" s="92"/>
      <c r="E74" s="92"/>
      <c r="F74" s="92"/>
      <c r="G74" s="92"/>
      <c r="H74" s="92"/>
      <c r="I74" s="92"/>
      <c r="J74" s="92"/>
      <c r="K74" s="92"/>
      <c r="L74" s="92"/>
      <c r="M74" s="92"/>
      <c r="N74" s="92"/>
      <c r="O74" s="92"/>
      <c r="P74" s="92"/>
      <c r="Q74" s="92"/>
      <c r="R74" s="92"/>
      <c r="S74" s="92"/>
    </row>
    <row r="75" spans="3:19" x14ac:dyDescent="0.3">
      <c r="C75" s="92"/>
      <c r="D75" s="92"/>
      <c r="E75" s="92"/>
      <c r="F75" s="92"/>
      <c r="G75" s="92"/>
      <c r="H75" s="92"/>
      <c r="I75" s="92"/>
      <c r="J75" s="92"/>
      <c r="K75" s="92"/>
      <c r="L75" s="92"/>
      <c r="M75" s="92"/>
      <c r="N75" s="92"/>
      <c r="O75" s="92"/>
      <c r="P75" s="92"/>
      <c r="Q75" s="92"/>
      <c r="R75" s="92"/>
      <c r="S75" s="92"/>
    </row>
    <row r="76" spans="3:19" x14ac:dyDescent="0.3">
      <c r="C76" s="92"/>
      <c r="D76" s="92"/>
      <c r="E76" s="92"/>
      <c r="F76" s="92"/>
      <c r="G76" s="92"/>
      <c r="H76" s="92"/>
      <c r="I76" s="92"/>
      <c r="J76" s="92"/>
      <c r="K76" s="92"/>
      <c r="L76" s="92"/>
      <c r="M76" s="92"/>
      <c r="N76" s="92"/>
      <c r="O76" s="92"/>
      <c r="P76" s="92"/>
      <c r="Q76" s="92"/>
      <c r="R76" s="92"/>
      <c r="S76" s="92"/>
    </row>
    <row r="77" spans="3:19" x14ac:dyDescent="0.3">
      <c r="C77" s="92"/>
      <c r="D77" s="92"/>
      <c r="E77" s="92"/>
      <c r="F77" s="92"/>
      <c r="G77" s="92"/>
      <c r="H77" s="92"/>
      <c r="I77" s="92"/>
      <c r="J77" s="92"/>
      <c r="K77" s="92"/>
      <c r="L77" s="92"/>
      <c r="M77" s="92"/>
      <c r="N77" s="92"/>
      <c r="O77" s="92"/>
      <c r="P77" s="92"/>
      <c r="Q77" s="92"/>
      <c r="R77" s="92"/>
      <c r="S77" s="92"/>
    </row>
    <row r="78" spans="3:19" x14ac:dyDescent="0.3">
      <c r="C78" s="92"/>
      <c r="D78" s="92"/>
      <c r="E78" s="92"/>
      <c r="F78" s="92"/>
      <c r="G78" s="92"/>
      <c r="H78" s="92"/>
      <c r="I78" s="92"/>
      <c r="J78" s="92"/>
      <c r="K78" s="92"/>
      <c r="L78" s="92"/>
      <c r="M78" s="92"/>
      <c r="N78" s="92"/>
      <c r="O78" s="92"/>
      <c r="P78" s="92"/>
      <c r="Q78" s="92"/>
      <c r="R78" s="92"/>
      <c r="S78" s="92"/>
    </row>
    <row r="79" spans="3:19" x14ac:dyDescent="0.3">
      <c r="C79" s="92"/>
      <c r="D79" s="92"/>
      <c r="E79" s="92"/>
      <c r="F79" s="92"/>
      <c r="G79" s="92"/>
      <c r="H79" s="92"/>
      <c r="I79" s="92"/>
      <c r="J79" s="92"/>
      <c r="K79" s="92"/>
      <c r="L79" s="92"/>
      <c r="M79" s="92"/>
      <c r="N79" s="92"/>
      <c r="O79" s="92"/>
      <c r="P79" s="92"/>
      <c r="Q79" s="92"/>
      <c r="R79" s="92"/>
      <c r="S79" s="92"/>
    </row>
    <row r="80" spans="3:19" x14ac:dyDescent="0.3">
      <c r="C80" s="92"/>
      <c r="D80" s="92"/>
      <c r="E80" s="92"/>
      <c r="F80" s="92"/>
      <c r="G80" s="92"/>
      <c r="H80" s="92"/>
      <c r="I80" s="92"/>
      <c r="J80" s="92"/>
      <c r="K80" s="92"/>
      <c r="L80" s="92"/>
      <c r="M80" s="92"/>
      <c r="N80" s="92"/>
      <c r="O80" s="92"/>
      <c r="P80" s="92"/>
      <c r="Q80" s="92"/>
      <c r="R80" s="92"/>
      <c r="S80" s="92"/>
    </row>
    <row r="81" spans="3:19" x14ac:dyDescent="0.3">
      <c r="C81" s="92"/>
      <c r="D81" s="92"/>
      <c r="E81" s="92"/>
      <c r="F81" s="92"/>
      <c r="G81" s="92"/>
      <c r="H81" s="92"/>
      <c r="I81" s="92"/>
      <c r="J81" s="92"/>
      <c r="K81" s="92"/>
      <c r="L81" s="92"/>
      <c r="M81" s="92"/>
      <c r="N81" s="92"/>
      <c r="O81" s="92"/>
      <c r="P81" s="92"/>
      <c r="Q81" s="92"/>
      <c r="R81" s="92"/>
      <c r="S81" s="92"/>
    </row>
    <row r="82" spans="3:19" x14ac:dyDescent="0.3">
      <c r="C82" s="92"/>
      <c r="D82" s="92"/>
      <c r="E82" s="92"/>
      <c r="F82" s="92"/>
      <c r="G82" s="92"/>
      <c r="H82" s="92"/>
      <c r="I82" s="92"/>
      <c r="J82" s="92"/>
      <c r="K82" s="92"/>
      <c r="L82" s="92"/>
      <c r="M82" s="92"/>
      <c r="N82" s="92"/>
      <c r="O82" s="92"/>
      <c r="P82" s="92"/>
      <c r="Q82" s="92"/>
      <c r="R82" s="92"/>
      <c r="S82" s="92"/>
    </row>
    <row r="83" spans="3:19" x14ac:dyDescent="0.3">
      <c r="C83" s="92"/>
      <c r="D83" s="92"/>
      <c r="E83" s="92"/>
      <c r="F83" s="92"/>
      <c r="G83" s="92"/>
      <c r="H83" s="92"/>
      <c r="I83" s="92"/>
      <c r="J83" s="92"/>
      <c r="K83" s="92"/>
      <c r="L83" s="92"/>
      <c r="M83" s="92"/>
      <c r="N83" s="92"/>
      <c r="O83" s="92"/>
      <c r="P83" s="92"/>
      <c r="Q83" s="92"/>
      <c r="R83" s="92"/>
      <c r="S83" s="92"/>
    </row>
    <row r="84" spans="3:19" x14ac:dyDescent="0.3">
      <c r="C84" s="92"/>
      <c r="D84" s="92"/>
      <c r="E84" s="92"/>
      <c r="F84" s="92"/>
      <c r="G84" s="92"/>
      <c r="H84" s="92"/>
      <c r="I84" s="92"/>
      <c r="J84" s="92"/>
      <c r="K84" s="92"/>
      <c r="L84" s="92"/>
      <c r="M84" s="92"/>
      <c r="N84" s="92"/>
      <c r="O84" s="92"/>
      <c r="P84" s="92"/>
      <c r="Q84" s="92"/>
      <c r="R84" s="92"/>
      <c r="S84" s="92"/>
    </row>
    <row r="85" spans="3:19" x14ac:dyDescent="0.3">
      <c r="C85" s="92"/>
      <c r="D85" s="92"/>
      <c r="E85" s="92"/>
      <c r="F85" s="92"/>
      <c r="G85" s="92"/>
      <c r="H85" s="92"/>
      <c r="I85" s="92"/>
      <c r="J85" s="92"/>
      <c r="K85" s="92"/>
      <c r="L85" s="92"/>
      <c r="M85" s="92"/>
      <c r="N85" s="92"/>
      <c r="O85" s="92"/>
      <c r="P85" s="92"/>
      <c r="Q85" s="92"/>
      <c r="R85" s="92"/>
      <c r="S85" s="92"/>
    </row>
    <row r="86" spans="3:19" x14ac:dyDescent="0.3">
      <c r="C86" s="92"/>
      <c r="D86" s="92"/>
      <c r="E86" s="92"/>
      <c r="F86" s="92"/>
      <c r="G86" s="92"/>
      <c r="H86" s="92"/>
      <c r="I86" s="92"/>
      <c r="J86" s="92"/>
      <c r="K86" s="92"/>
      <c r="L86" s="92"/>
      <c r="M86" s="92"/>
      <c r="N86" s="92"/>
      <c r="O86" s="92"/>
      <c r="P86" s="92"/>
      <c r="Q86" s="92"/>
      <c r="R86" s="92"/>
      <c r="S86" s="92"/>
    </row>
    <row r="87" spans="3:19" x14ac:dyDescent="0.3">
      <c r="C87" s="92"/>
      <c r="D87" s="92"/>
      <c r="E87" s="92"/>
      <c r="F87" s="92"/>
      <c r="G87" s="92"/>
      <c r="H87" s="92"/>
      <c r="I87" s="92"/>
      <c r="J87" s="92"/>
      <c r="K87" s="92"/>
      <c r="L87" s="92"/>
      <c r="M87" s="92"/>
      <c r="N87" s="92"/>
      <c r="O87" s="92"/>
      <c r="P87" s="92"/>
      <c r="Q87" s="92"/>
      <c r="R87" s="92"/>
      <c r="S87" s="92"/>
    </row>
    <row r="88" spans="3:19" x14ac:dyDescent="0.3">
      <c r="C88" s="92"/>
      <c r="D88" s="92"/>
      <c r="E88" s="92"/>
      <c r="F88" s="92"/>
      <c r="G88" s="92"/>
      <c r="H88" s="92"/>
      <c r="I88" s="92"/>
      <c r="J88" s="92"/>
      <c r="K88" s="92"/>
      <c r="L88" s="92"/>
      <c r="M88" s="92"/>
      <c r="N88" s="92"/>
      <c r="O88" s="92"/>
      <c r="P88" s="92"/>
      <c r="Q88" s="92"/>
      <c r="R88" s="92"/>
      <c r="S88" s="92"/>
    </row>
    <row r="89" spans="3:19" x14ac:dyDescent="0.3">
      <c r="C89" s="92"/>
      <c r="D89" s="92"/>
      <c r="E89" s="92"/>
      <c r="F89" s="92"/>
      <c r="G89" s="92"/>
      <c r="H89" s="92"/>
      <c r="I89" s="92"/>
      <c r="J89" s="92"/>
      <c r="K89" s="92"/>
      <c r="L89" s="92"/>
      <c r="M89" s="92"/>
      <c r="N89" s="92"/>
      <c r="O89" s="92"/>
      <c r="P89" s="92"/>
      <c r="Q89" s="92"/>
      <c r="R89" s="92"/>
      <c r="S89" s="92"/>
    </row>
    <row r="90" spans="3:19" x14ac:dyDescent="0.3">
      <c r="C90" s="92"/>
      <c r="D90" s="92"/>
      <c r="E90" s="92"/>
      <c r="F90" s="92"/>
      <c r="G90" s="92"/>
      <c r="H90" s="92"/>
      <c r="I90" s="92"/>
      <c r="J90" s="92"/>
      <c r="K90" s="92"/>
      <c r="L90" s="92"/>
      <c r="M90" s="92"/>
      <c r="N90" s="92"/>
      <c r="O90" s="92"/>
      <c r="P90" s="92"/>
      <c r="Q90" s="92"/>
      <c r="R90" s="92"/>
      <c r="S90" s="92"/>
    </row>
    <row r="91" spans="3:19" x14ac:dyDescent="0.3">
      <c r="C91" s="92"/>
      <c r="D91" s="92"/>
      <c r="E91" s="92"/>
      <c r="F91" s="92"/>
      <c r="G91" s="92"/>
      <c r="H91" s="92"/>
      <c r="I91" s="92"/>
      <c r="J91" s="92"/>
      <c r="K91" s="92"/>
      <c r="L91" s="92"/>
      <c r="M91" s="92"/>
      <c r="N91" s="92"/>
      <c r="O91" s="92"/>
      <c r="P91" s="92"/>
      <c r="Q91" s="92"/>
      <c r="R91" s="92"/>
      <c r="S91" s="92"/>
    </row>
    <row r="92" spans="3:19" x14ac:dyDescent="0.3">
      <c r="C92" s="92"/>
      <c r="D92" s="92"/>
      <c r="E92" s="92"/>
      <c r="F92" s="92"/>
      <c r="G92" s="92"/>
      <c r="H92" s="92"/>
      <c r="I92" s="92"/>
      <c r="J92" s="92"/>
      <c r="K92" s="92"/>
      <c r="L92" s="92"/>
      <c r="M92" s="92"/>
      <c r="N92" s="92"/>
      <c r="O92" s="92"/>
      <c r="P92" s="92"/>
      <c r="Q92" s="92"/>
      <c r="R92" s="92"/>
      <c r="S92" s="92"/>
    </row>
    <row r="93" spans="3:19" x14ac:dyDescent="0.3">
      <c r="C93" s="92"/>
      <c r="D93" s="92"/>
      <c r="E93" s="92"/>
      <c r="F93" s="92"/>
      <c r="G93" s="92"/>
      <c r="H93" s="92"/>
      <c r="I93" s="92"/>
      <c r="J93" s="92"/>
      <c r="K93" s="92"/>
      <c r="L93" s="92"/>
      <c r="M93" s="92"/>
      <c r="N93" s="92"/>
      <c r="O93" s="92"/>
      <c r="P93" s="92"/>
      <c r="Q93" s="92"/>
      <c r="R93" s="92"/>
      <c r="S93" s="92"/>
    </row>
    <row r="94" spans="3:19" x14ac:dyDescent="0.3">
      <c r="C94" s="92"/>
      <c r="D94" s="92"/>
      <c r="E94" s="92"/>
      <c r="F94" s="92"/>
      <c r="G94" s="92"/>
      <c r="H94" s="92"/>
      <c r="I94" s="92"/>
      <c r="J94" s="92"/>
      <c r="K94" s="92"/>
      <c r="L94" s="92"/>
      <c r="M94" s="92"/>
      <c r="N94" s="92"/>
      <c r="O94" s="92"/>
      <c r="P94" s="92"/>
      <c r="Q94" s="92"/>
      <c r="R94" s="92"/>
      <c r="S94" s="92"/>
    </row>
    <row r="95" spans="3:19" x14ac:dyDescent="0.3">
      <c r="C95" s="92"/>
      <c r="D95" s="92"/>
      <c r="E95" s="92"/>
      <c r="F95" s="92"/>
      <c r="G95" s="92"/>
      <c r="H95" s="92"/>
      <c r="I95" s="92"/>
      <c r="J95" s="92"/>
      <c r="K95" s="92"/>
      <c r="L95" s="92"/>
      <c r="M95" s="92"/>
      <c r="N95" s="92"/>
      <c r="O95" s="92"/>
      <c r="P95" s="92"/>
      <c r="Q95" s="92"/>
      <c r="R95" s="92"/>
      <c r="S95" s="92"/>
    </row>
    <row r="96" spans="3:19" x14ac:dyDescent="0.3">
      <c r="C96" s="92"/>
      <c r="D96" s="92"/>
      <c r="E96" s="92"/>
      <c r="F96" s="92"/>
      <c r="G96" s="92"/>
      <c r="H96" s="92"/>
      <c r="I96" s="92"/>
      <c r="J96" s="92"/>
      <c r="K96" s="92"/>
      <c r="L96" s="92"/>
      <c r="M96" s="92"/>
      <c r="N96" s="92"/>
      <c r="O96" s="92"/>
      <c r="P96" s="92"/>
      <c r="Q96" s="92"/>
      <c r="R96" s="92"/>
      <c r="S96" s="92"/>
    </row>
    <row r="97" spans="3:19" x14ac:dyDescent="0.3">
      <c r="C97" s="92"/>
      <c r="D97" s="92"/>
      <c r="E97" s="92"/>
      <c r="F97" s="92"/>
      <c r="G97" s="92"/>
      <c r="H97" s="92"/>
      <c r="I97" s="92"/>
      <c r="J97" s="92"/>
      <c r="K97" s="92"/>
      <c r="L97" s="92"/>
      <c r="M97" s="92"/>
      <c r="N97" s="92"/>
      <c r="O97" s="92"/>
      <c r="P97" s="92"/>
      <c r="Q97" s="92"/>
      <c r="R97" s="92"/>
      <c r="S97" s="92"/>
    </row>
    <row r="98" spans="3:19" x14ac:dyDescent="0.3">
      <c r="C98" s="92"/>
      <c r="D98" s="92"/>
      <c r="E98" s="92"/>
      <c r="F98" s="92"/>
      <c r="G98" s="92"/>
      <c r="H98" s="92"/>
      <c r="I98" s="92"/>
      <c r="J98" s="92"/>
      <c r="K98" s="92"/>
      <c r="L98" s="92"/>
      <c r="M98" s="92"/>
      <c r="N98" s="92"/>
      <c r="O98" s="92"/>
      <c r="P98" s="92"/>
      <c r="Q98" s="92"/>
      <c r="R98" s="92"/>
      <c r="S98" s="92"/>
    </row>
    <row r="99" spans="3:19" x14ac:dyDescent="0.3">
      <c r="C99" s="92"/>
      <c r="D99" s="92"/>
      <c r="E99" s="92"/>
      <c r="F99" s="92"/>
      <c r="G99" s="92"/>
      <c r="H99" s="92"/>
      <c r="I99" s="92"/>
      <c r="J99" s="92"/>
      <c r="K99" s="92"/>
      <c r="L99" s="92"/>
      <c r="M99" s="92"/>
      <c r="N99" s="92"/>
      <c r="O99" s="92"/>
      <c r="P99" s="92"/>
      <c r="Q99" s="92"/>
      <c r="R99" s="92"/>
      <c r="S99" s="92"/>
    </row>
  </sheetData>
  <mergeCells count="23">
    <mergeCell ref="D6:S6"/>
    <mergeCell ref="T6:AI6"/>
    <mergeCell ref="D7:H7"/>
    <mergeCell ref="I7:M7"/>
    <mergeCell ref="N7:S7"/>
    <mergeCell ref="T7:X7"/>
    <mergeCell ref="Y7:AC7"/>
    <mergeCell ref="AD7:AI7"/>
    <mergeCell ref="C8:C9"/>
    <mergeCell ref="D8:H8"/>
    <mergeCell ref="I8:M8"/>
    <mergeCell ref="N8:R8"/>
    <mergeCell ref="S8:S10"/>
    <mergeCell ref="Y8:AC8"/>
    <mergeCell ref="AD8:AH8"/>
    <mergeCell ref="AI8:AI10"/>
    <mergeCell ref="E9:H9"/>
    <mergeCell ref="J9:M9"/>
    <mergeCell ref="O9:R9"/>
    <mergeCell ref="U9:X9"/>
    <mergeCell ref="Z9:AC9"/>
    <mergeCell ref="AE9:AH9"/>
    <mergeCell ref="T8:X8"/>
  </mergeCells>
  <hyperlinks>
    <hyperlink ref="AI2" location="_INDEX" display="Index" xr:uid="{CA5573DF-966B-420A-B878-9DEBEEAF306F}"/>
  </hyperlinks>
  <pageMargins left="0.7" right="0.7" top="0.75" bottom="0.75" header="0.3" footer="0.3"/>
  <pageSetup paperSize="9" scale="75"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38F1-21DB-487D-BFD1-9D6E3863226F}">
  <sheetPr>
    <tabColor theme="5"/>
    <pageSetUpPr fitToPage="1"/>
  </sheetPr>
  <dimension ref="B2:AO70"/>
  <sheetViews>
    <sheetView showGridLines="0" topLeftCell="A38" zoomScale="55" zoomScaleNormal="55" workbookViewId="0">
      <selection activeCell="K65" sqref="K65"/>
    </sheetView>
  </sheetViews>
  <sheetFormatPr baseColWidth="10" defaultColWidth="9" defaultRowHeight="16.5" x14ac:dyDescent="0.3"/>
  <cols>
    <col min="1" max="1" width="5" style="4" customWidth="1"/>
    <col min="2" max="2" width="9" style="4"/>
    <col min="3" max="3" width="40.625" style="4" customWidth="1"/>
    <col min="4" max="18" width="12" style="4" customWidth="1"/>
    <col min="19" max="19" width="14.75" style="4" customWidth="1"/>
    <col min="20" max="35" width="13" style="4" customWidth="1"/>
    <col min="36" max="38" width="11.25" style="4" customWidth="1"/>
    <col min="39" max="16384" width="9" style="4"/>
  </cols>
  <sheetData>
    <row r="2" spans="2:41" x14ac:dyDescent="0.3">
      <c r="B2" s="59" t="s">
        <v>1911</v>
      </c>
      <c r="S2" s="1028" t="s">
        <v>180</v>
      </c>
    </row>
    <row r="4" spans="2:41" x14ac:dyDescent="0.3">
      <c r="B4" s="121" t="s">
        <v>1912</v>
      </c>
    </row>
    <row r="5" spans="2:41" x14ac:dyDescent="0.3">
      <c r="B5" s="4" t="str">
        <f>Stichtag &amp; Einheit_Mio</f>
        <v>31.12.2024 - in Mio. €</v>
      </c>
    </row>
    <row r="6" spans="2:41" x14ac:dyDescent="0.3">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row>
    <row r="7" spans="2:41" x14ac:dyDescent="0.3">
      <c r="B7" s="128"/>
      <c r="C7" s="128"/>
      <c r="D7" s="16" t="s">
        <v>183</v>
      </c>
      <c r="E7" s="16" t="s">
        <v>184</v>
      </c>
      <c r="F7" s="16" t="s">
        <v>185</v>
      </c>
      <c r="G7" s="16" t="s">
        <v>221</v>
      </c>
      <c r="H7" s="16" t="s">
        <v>222</v>
      </c>
      <c r="I7" s="907" t="s">
        <v>284</v>
      </c>
      <c r="J7" s="16" t="s">
        <v>285</v>
      </c>
      <c r="K7" s="16" t="s">
        <v>1043</v>
      </c>
      <c r="L7" s="16" t="s">
        <v>1044</v>
      </c>
      <c r="M7" s="16" t="s">
        <v>1045</v>
      </c>
      <c r="N7" s="16" t="s">
        <v>1046</v>
      </c>
      <c r="O7" s="16" t="s">
        <v>1047</v>
      </c>
      <c r="P7" s="16" t="s">
        <v>1048</v>
      </c>
      <c r="Q7" s="16" t="s">
        <v>1049</v>
      </c>
      <c r="R7" s="16" t="s">
        <v>1050</v>
      </c>
      <c r="S7" s="16" t="s">
        <v>1224</v>
      </c>
      <c r="T7" s="92"/>
      <c r="U7" s="92"/>
      <c r="V7" s="92"/>
      <c r="W7" s="92"/>
      <c r="X7" s="92"/>
      <c r="Y7" s="92"/>
      <c r="Z7" s="92"/>
      <c r="AA7" s="92"/>
      <c r="AB7" s="92"/>
      <c r="AC7" s="92"/>
      <c r="AD7" s="92"/>
      <c r="AE7" s="92"/>
      <c r="AF7" s="92"/>
      <c r="AG7" s="92"/>
      <c r="AH7" s="92"/>
      <c r="AI7" s="92"/>
      <c r="AJ7" s="92"/>
      <c r="AK7" s="92"/>
      <c r="AL7" s="92"/>
      <c r="AM7" s="92"/>
      <c r="AN7" s="92"/>
      <c r="AO7" s="92"/>
    </row>
    <row r="8" spans="2:41" x14ac:dyDescent="0.3">
      <c r="B8" s="128"/>
      <c r="C8" s="908"/>
      <c r="D8" s="1387" t="s">
        <v>1844</v>
      </c>
      <c r="E8" s="1389" t="s">
        <v>1845</v>
      </c>
      <c r="F8" s="1390"/>
      <c r="G8" s="1390"/>
      <c r="H8" s="1390"/>
      <c r="I8" s="1391"/>
      <c r="J8" s="1389" t="s">
        <v>1846</v>
      </c>
      <c r="K8" s="1390"/>
      <c r="L8" s="1390"/>
      <c r="M8" s="1390"/>
      <c r="N8" s="1391"/>
      <c r="O8" s="1390" t="s">
        <v>1847</v>
      </c>
      <c r="P8" s="1390"/>
      <c r="Q8" s="1390"/>
      <c r="R8" s="1390"/>
      <c r="S8" s="1390"/>
      <c r="T8" s="92"/>
      <c r="U8" s="92"/>
      <c r="V8" s="92"/>
      <c r="W8" s="92"/>
      <c r="X8" s="92"/>
      <c r="Y8" s="92"/>
      <c r="Z8" s="92"/>
      <c r="AA8" s="92"/>
      <c r="AB8" s="92"/>
      <c r="AC8" s="92"/>
      <c r="AD8" s="92"/>
      <c r="AE8" s="92"/>
      <c r="AF8" s="92"/>
      <c r="AG8" s="92"/>
      <c r="AH8" s="92"/>
      <c r="AI8" s="92"/>
      <c r="AJ8" s="92"/>
      <c r="AK8" s="92"/>
      <c r="AL8" s="92"/>
      <c r="AM8" s="92"/>
      <c r="AN8" s="92"/>
      <c r="AO8" s="92"/>
    </row>
    <row r="9" spans="2:41" x14ac:dyDescent="0.3">
      <c r="B9" s="128"/>
      <c r="C9" s="1392"/>
      <c r="D9" s="1387"/>
      <c r="E9" s="909"/>
      <c r="F9" s="1383" t="s">
        <v>1848</v>
      </c>
      <c r="G9" s="1383"/>
      <c r="H9" s="1383"/>
      <c r="I9" s="1393"/>
      <c r="J9" s="909"/>
      <c r="K9" s="1383" t="s">
        <v>1848</v>
      </c>
      <c r="L9" s="1383"/>
      <c r="M9" s="1383"/>
      <c r="N9" s="1393"/>
      <c r="O9" s="171"/>
      <c r="P9" s="1383" t="s">
        <v>1848</v>
      </c>
      <c r="Q9" s="1383"/>
      <c r="R9" s="1383"/>
      <c r="S9" s="1383"/>
      <c r="T9" s="92"/>
      <c r="U9" s="92"/>
      <c r="V9" s="92"/>
      <c r="W9" s="92"/>
      <c r="X9" s="92"/>
      <c r="Y9" s="92"/>
      <c r="Z9" s="92"/>
      <c r="AA9" s="92"/>
      <c r="AB9" s="92"/>
      <c r="AC9" s="92"/>
      <c r="AD9" s="92"/>
      <c r="AE9" s="92"/>
      <c r="AF9" s="92"/>
      <c r="AG9" s="92"/>
      <c r="AH9" s="92"/>
      <c r="AI9" s="92"/>
      <c r="AJ9" s="92"/>
      <c r="AK9" s="92"/>
      <c r="AL9" s="92"/>
      <c r="AM9" s="92"/>
      <c r="AN9" s="92"/>
      <c r="AO9" s="92"/>
    </row>
    <row r="10" spans="2:41" x14ac:dyDescent="0.3">
      <c r="B10" s="128"/>
      <c r="C10" s="1392"/>
      <c r="D10" s="1387"/>
      <c r="E10" s="909"/>
      <c r="F10" s="171"/>
      <c r="G10" s="1383" t="s">
        <v>1849</v>
      </c>
      <c r="H10" s="1383"/>
      <c r="I10" s="1393"/>
      <c r="J10" s="909"/>
      <c r="K10" s="171"/>
      <c r="L10" s="1383" t="s">
        <v>1849</v>
      </c>
      <c r="M10" s="1383"/>
      <c r="N10" s="1393"/>
      <c r="O10" s="171"/>
      <c r="P10" s="171"/>
      <c r="Q10" s="1383" t="s">
        <v>1849</v>
      </c>
      <c r="R10" s="1383"/>
      <c r="S10" s="1383"/>
      <c r="T10" s="92"/>
      <c r="U10" s="92"/>
      <c r="V10" s="92"/>
      <c r="W10" s="92"/>
      <c r="X10" s="92"/>
      <c r="Y10" s="92"/>
      <c r="Z10" s="92"/>
      <c r="AA10" s="92"/>
      <c r="AB10" s="92"/>
      <c r="AC10" s="92"/>
      <c r="AD10" s="92"/>
      <c r="AE10" s="92"/>
      <c r="AF10" s="92"/>
      <c r="AG10" s="92"/>
      <c r="AH10" s="92"/>
      <c r="AI10" s="92"/>
      <c r="AJ10" s="92"/>
      <c r="AK10" s="92"/>
      <c r="AL10" s="92"/>
      <c r="AM10" s="92"/>
      <c r="AN10" s="92"/>
      <c r="AO10" s="92"/>
    </row>
    <row r="11" spans="2:41" ht="66" x14ac:dyDescent="0.3">
      <c r="B11" s="282"/>
      <c r="C11" s="910"/>
      <c r="D11" s="1388"/>
      <c r="E11" s="911"/>
      <c r="F11" s="15"/>
      <c r="G11" s="15" t="s">
        <v>1850</v>
      </c>
      <c r="H11" s="15" t="s">
        <v>1851</v>
      </c>
      <c r="I11" s="912" t="s">
        <v>1913</v>
      </c>
      <c r="J11" s="913"/>
      <c r="K11" s="501"/>
      <c r="L11" s="15" t="s">
        <v>1850</v>
      </c>
      <c r="M11" s="15" t="s">
        <v>1853</v>
      </c>
      <c r="N11" s="912" t="s">
        <v>1913</v>
      </c>
      <c r="O11" s="501"/>
      <c r="P11" s="501"/>
      <c r="Q11" s="15" t="s">
        <v>1850</v>
      </c>
      <c r="R11" s="15" t="s">
        <v>1854</v>
      </c>
      <c r="S11" s="15" t="s">
        <v>1913</v>
      </c>
      <c r="T11" s="92"/>
      <c r="U11" s="92"/>
      <c r="V11" s="92"/>
      <c r="W11" s="92"/>
      <c r="X11" s="92"/>
      <c r="Y11" s="92"/>
      <c r="Z11" s="92"/>
      <c r="AA11" s="92"/>
      <c r="AB11" s="92"/>
      <c r="AC11" s="92"/>
      <c r="AD11" s="92"/>
      <c r="AE11" s="92"/>
      <c r="AF11" s="92"/>
      <c r="AG11" s="92"/>
      <c r="AH11" s="92"/>
      <c r="AI11" s="92"/>
      <c r="AJ11" s="92"/>
      <c r="AK11" s="92"/>
      <c r="AL11" s="92"/>
      <c r="AM11" s="92"/>
      <c r="AN11" s="92"/>
      <c r="AO11" s="92"/>
    </row>
    <row r="12" spans="2:41" x14ac:dyDescent="0.3">
      <c r="B12" s="280" t="s">
        <v>725</v>
      </c>
      <c r="C12" s="1109" t="s">
        <v>1870</v>
      </c>
      <c r="D12" s="1110">
        <v>16862.3</v>
      </c>
      <c r="E12" s="1111">
        <v>8118.9</v>
      </c>
      <c r="F12" s="1111">
        <v>172.6</v>
      </c>
      <c r="G12" s="1111">
        <v>109.9</v>
      </c>
      <c r="H12" s="1111">
        <v>0.8</v>
      </c>
      <c r="I12" s="1110">
        <v>0.8</v>
      </c>
      <c r="J12" s="1111">
        <v>0</v>
      </c>
      <c r="K12" s="1111">
        <v>0</v>
      </c>
      <c r="L12" s="1111">
        <v>0</v>
      </c>
      <c r="M12" s="1111">
        <v>0</v>
      </c>
      <c r="N12" s="1110">
        <v>0</v>
      </c>
      <c r="O12" s="1111">
        <v>8118.9</v>
      </c>
      <c r="P12" s="1111">
        <v>172.6</v>
      </c>
      <c r="Q12" s="1111">
        <v>109.9</v>
      </c>
      <c r="R12" s="1111">
        <v>0.8</v>
      </c>
      <c r="S12" s="1111">
        <v>0.8</v>
      </c>
      <c r="T12" s="92"/>
      <c r="U12" s="92"/>
      <c r="V12" s="92"/>
      <c r="W12" s="92"/>
      <c r="X12" s="92"/>
      <c r="Y12" s="92"/>
      <c r="Z12" s="92"/>
      <c r="AA12" s="92"/>
      <c r="AB12" s="92"/>
      <c r="AC12" s="92"/>
      <c r="AD12" s="92"/>
      <c r="AE12" s="92"/>
      <c r="AF12" s="92"/>
      <c r="AG12" s="92"/>
      <c r="AH12" s="92"/>
      <c r="AI12" s="92"/>
      <c r="AJ12" s="92"/>
      <c r="AK12" s="92"/>
      <c r="AL12" s="92"/>
      <c r="AM12" s="92"/>
      <c r="AN12" s="92"/>
      <c r="AO12" s="92"/>
    </row>
    <row r="13" spans="2:41" ht="28.15" customHeight="1" x14ac:dyDescent="0.3">
      <c r="B13" s="470"/>
      <c r="C13" s="1400" t="s">
        <v>1914</v>
      </c>
      <c r="D13" s="1400"/>
      <c r="E13" s="1400"/>
      <c r="F13" s="1400"/>
      <c r="G13" s="1400"/>
      <c r="H13" s="1400"/>
      <c r="I13" s="1400"/>
      <c r="J13" s="1400"/>
      <c r="K13" s="1400"/>
      <c r="L13" s="1400"/>
      <c r="M13" s="1400"/>
      <c r="N13" s="1400"/>
      <c r="O13" s="1400"/>
      <c r="P13" s="1400"/>
      <c r="Q13" s="1400"/>
      <c r="R13" s="1400"/>
      <c r="S13" s="1400"/>
      <c r="T13" s="92"/>
      <c r="U13" s="92"/>
      <c r="V13" s="92"/>
      <c r="W13" s="92"/>
      <c r="X13" s="92"/>
      <c r="Y13" s="92"/>
      <c r="Z13" s="92"/>
      <c r="AA13" s="92"/>
      <c r="AB13" s="92"/>
      <c r="AC13" s="92"/>
      <c r="AD13" s="92"/>
      <c r="AE13" s="92"/>
      <c r="AF13" s="92"/>
      <c r="AG13" s="92"/>
      <c r="AH13" s="92"/>
      <c r="AI13" s="92"/>
      <c r="AJ13" s="92"/>
      <c r="AK13" s="92"/>
      <c r="AL13" s="92"/>
      <c r="AM13" s="92"/>
      <c r="AN13" s="92"/>
      <c r="AO13" s="92"/>
    </row>
    <row r="14" spans="2:41" ht="49.5" x14ac:dyDescent="0.3">
      <c r="B14" s="864" t="s">
        <v>818</v>
      </c>
      <c r="C14" s="1052" t="s">
        <v>1915</v>
      </c>
      <c r="D14" s="1047">
        <v>7965.1</v>
      </c>
      <c r="E14" s="1048">
        <v>0</v>
      </c>
      <c r="F14" s="1049">
        <v>0</v>
      </c>
      <c r="G14" s="1049">
        <v>0</v>
      </c>
      <c r="H14" s="1049">
        <v>0</v>
      </c>
      <c r="I14" s="1050">
        <v>0</v>
      </c>
      <c r="J14" s="1048">
        <v>0</v>
      </c>
      <c r="K14" s="1049">
        <v>0</v>
      </c>
      <c r="L14" s="1049">
        <v>0</v>
      </c>
      <c r="M14" s="1049">
        <v>0</v>
      </c>
      <c r="N14" s="1050">
        <v>0</v>
      </c>
      <c r="O14" s="1048">
        <v>0</v>
      </c>
      <c r="P14" s="1049">
        <v>0</v>
      </c>
      <c r="Q14" s="1049">
        <v>0</v>
      </c>
      <c r="R14" s="1051">
        <v>0</v>
      </c>
      <c r="S14" s="1051">
        <v>0</v>
      </c>
      <c r="T14" s="92"/>
      <c r="U14" s="92"/>
      <c r="V14" s="92"/>
      <c r="W14" s="92"/>
      <c r="X14" s="92"/>
      <c r="Y14" s="92"/>
      <c r="Z14" s="92"/>
      <c r="AA14" s="92"/>
      <c r="AB14" s="92"/>
      <c r="AC14" s="92"/>
      <c r="AD14" s="92"/>
      <c r="AE14" s="92"/>
      <c r="AF14" s="92"/>
      <c r="AG14" s="92"/>
      <c r="AH14" s="92"/>
      <c r="AI14" s="92"/>
      <c r="AJ14" s="92"/>
      <c r="AK14" s="92"/>
      <c r="AL14" s="92"/>
      <c r="AM14" s="92"/>
      <c r="AN14" s="92"/>
      <c r="AO14" s="92"/>
    </row>
    <row r="15" spans="2:41" x14ac:dyDescent="0.3">
      <c r="B15" s="287" t="s">
        <v>1068</v>
      </c>
      <c r="C15" s="1053" t="s">
        <v>1066</v>
      </c>
      <c r="D15" s="925">
        <v>3324.2</v>
      </c>
      <c r="E15" s="926">
        <v>0</v>
      </c>
      <c r="F15" s="927">
        <v>0</v>
      </c>
      <c r="G15" s="927">
        <v>0</v>
      </c>
      <c r="H15" s="927">
        <v>0</v>
      </c>
      <c r="I15" s="928">
        <v>0</v>
      </c>
      <c r="J15" s="1056">
        <v>0</v>
      </c>
      <c r="K15" s="1057">
        <v>0</v>
      </c>
      <c r="L15" s="1057">
        <v>0</v>
      </c>
      <c r="M15" s="927">
        <v>0</v>
      </c>
      <c r="N15" s="1060">
        <v>0</v>
      </c>
      <c r="O15" s="926">
        <v>0</v>
      </c>
      <c r="P15" s="927">
        <v>0</v>
      </c>
      <c r="Q15" s="927">
        <v>0</v>
      </c>
      <c r="R15" s="929">
        <v>0</v>
      </c>
      <c r="S15" s="929">
        <v>0</v>
      </c>
      <c r="T15" s="92"/>
      <c r="U15" s="92"/>
      <c r="V15" s="92"/>
      <c r="W15" s="92"/>
      <c r="X15" s="92"/>
      <c r="Y15" s="92"/>
      <c r="Z15" s="92"/>
      <c r="AA15" s="92"/>
      <c r="AB15" s="92"/>
      <c r="AC15" s="92"/>
      <c r="AD15" s="92"/>
      <c r="AE15" s="92"/>
      <c r="AF15" s="92"/>
      <c r="AG15" s="92"/>
      <c r="AH15" s="92"/>
      <c r="AI15" s="92"/>
      <c r="AJ15" s="92"/>
      <c r="AK15" s="92"/>
      <c r="AL15" s="92"/>
      <c r="AM15" s="92"/>
      <c r="AN15" s="92"/>
      <c r="AO15" s="92"/>
    </row>
    <row r="16" spans="2:41" ht="33" x14ac:dyDescent="0.3">
      <c r="B16" s="288" t="s">
        <v>1070</v>
      </c>
      <c r="C16" s="1054" t="s">
        <v>1916</v>
      </c>
      <c r="D16" s="925">
        <v>344.9</v>
      </c>
      <c r="E16" s="926">
        <v>0</v>
      </c>
      <c r="F16" s="927">
        <v>0</v>
      </c>
      <c r="G16" s="927">
        <v>0</v>
      </c>
      <c r="H16" s="927">
        <v>0</v>
      </c>
      <c r="I16" s="1055">
        <v>0</v>
      </c>
      <c r="J16" s="1058"/>
      <c r="K16" s="1058"/>
      <c r="L16" s="1058"/>
      <c r="M16" s="1059"/>
      <c r="N16" s="1058"/>
      <c r="O16" s="926">
        <v>0</v>
      </c>
      <c r="P16" s="927">
        <v>0</v>
      </c>
      <c r="Q16" s="927">
        <v>0</v>
      </c>
      <c r="R16" s="929">
        <v>0</v>
      </c>
      <c r="S16" s="929">
        <v>0</v>
      </c>
      <c r="T16" s="92"/>
      <c r="U16" s="92"/>
      <c r="V16" s="92"/>
      <c r="W16" s="92"/>
      <c r="X16" s="92"/>
      <c r="Y16" s="92"/>
      <c r="Z16" s="92"/>
      <c r="AA16" s="92"/>
      <c r="AB16" s="92"/>
      <c r="AC16" s="92"/>
      <c r="AD16" s="92"/>
      <c r="AE16" s="92"/>
      <c r="AF16" s="92"/>
      <c r="AG16" s="92"/>
      <c r="AH16" s="92"/>
      <c r="AI16" s="92"/>
      <c r="AJ16" s="92"/>
      <c r="AK16" s="92"/>
      <c r="AL16" s="92"/>
      <c r="AM16" s="92"/>
      <c r="AN16" s="92"/>
      <c r="AO16" s="92"/>
    </row>
    <row r="17" spans="2:41" x14ac:dyDescent="0.3">
      <c r="B17" s="288" t="s">
        <v>1072</v>
      </c>
      <c r="C17" s="1054" t="s">
        <v>1864</v>
      </c>
      <c r="D17" s="925">
        <v>0</v>
      </c>
      <c r="E17" s="926">
        <v>0</v>
      </c>
      <c r="F17" s="927">
        <v>0</v>
      </c>
      <c r="G17" s="927">
        <v>0</v>
      </c>
      <c r="H17" s="927">
        <v>0</v>
      </c>
      <c r="I17" s="1055">
        <v>0</v>
      </c>
      <c r="J17" s="1058"/>
      <c r="K17" s="1058"/>
      <c r="L17" s="1058"/>
      <c r="M17" s="1058"/>
      <c r="N17" s="1058"/>
      <c r="O17" s="926">
        <v>0</v>
      </c>
      <c r="P17" s="927">
        <v>0</v>
      </c>
      <c r="Q17" s="927">
        <v>0</v>
      </c>
      <c r="R17" s="929">
        <v>0</v>
      </c>
      <c r="S17" s="929">
        <v>0</v>
      </c>
      <c r="T17" s="92"/>
      <c r="U17" s="92"/>
      <c r="V17" s="92"/>
      <c r="W17" s="92"/>
      <c r="X17" s="92"/>
      <c r="Y17" s="92"/>
      <c r="Z17" s="92"/>
      <c r="AA17" s="92"/>
      <c r="AB17" s="92"/>
      <c r="AC17" s="92"/>
      <c r="AD17" s="92"/>
      <c r="AE17" s="92"/>
      <c r="AF17" s="92"/>
      <c r="AG17" s="92"/>
      <c r="AH17" s="92"/>
      <c r="AI17" s="92"/>
      <c r="AJ17" s="92"/>
      <c r="AK17" s="92"/>
      <c r="AL17" s="92"/>
      <c r="AM17" s="92"/>
      <c r="AN17" s="92"/>
      <c r="AO17" s="92"/>
    </row>
    <row r="18" spans="2:41" x14ac:dyDescent="0.3">
      <c r="B18" s="288" t="s">
        <v>1074</v>
      </c>
      <c r="C18" s="1053" t="s">
        <v>1081</v>
      </c>
      <c r="D18" s="925">
        <v>4640.8999999999996</v>
      </c>
      <c r="E18" s="926">
        <v>0</v>
      </c>
      <c r="F18" s="927">
        <v>0</v>
      </c>
      <c r="G18" s="927">
        <v>0</v>
      </c>
      <c r="H18" s="927">
        <v>0</v>
      </c>
      <c r="I18" s="928">
        <v>0</v>
      </c>
      <c r="J18" s="1048">
        <v>0</v>
      </c>
      <c r="K18" s="1049">
        <v>0</v>
      </c>
      <c r="L18" s="1049">
        <v>0</v>
      </c>
      <c r="M18" s="1049">
        <v>0</v>
      </c>
      <c r="N18" s="1050">
        <v>0</v>
      </c>
      <c r="O18" s="926">
        <v>0</v>
      </c>
      <c r="P18" s="927">
        <v>0</v>
      </c>
      <c r="Q18" s="927">
        <v>0</v>
      </c>
      <c r="R18" s="929">
        <v>0</v>
      </c>
      <c r="S18" s="929">
        <v>0</v>
      </c>
      <c r="T18" s="92"/>
      <c r="U18" s="92"/>
      <c r="V18" s="92"/>
      <c r="W18" s="92"/>
      <c r="X18" s="92"/>
      <c r="Y18" s="92"/>
      <c r="Z18" s="92"/>
      <c r="AA18" s="92"/>
      <c r="AB18" s="92"/>
      <c r="AC18" s="92"/>
      <c r="AD18" s="92"/>
      <c r="AE18" s="92"/>
      <c r="AF18" s="92"/>
      <c r="AG18" s="92"/>
      <c r="AH18" s="92"/>
      <c r="AI18" s="92"/>
      <c r="AJ18" s="92"/>
      <c r="AK18" s="92"/>
      <c r="AL18" s="92"/>
      <c r="AM18" s="92"/>
      <c r="AN18" s="92"/>
      <c r="AO18" s="92"/>
    </row>
    <row r="19" spans="2:41" x14ac:dyDescent="0.3">
      <c r="B19" s="288" t="s">
        <v>1076</v>
      </c>
      <c r="C19" s="1053" t="s">
        <v>1629</v>
      </c>
      <c r="D19" s="925">
        <v>0</v>
      </c>
      <c r="E19" s="926">
        <v>0</v>
      </c>
      <c r="F19" s="927">
        <v>0</v>
      </c>
      <c r="G19" s="927">
        <v>0</v>
      </c>
      <c r="H19" s="927">
        <v>0</v>
      </c>
      <c r="I19" s="928">
        <v>0</v>
      </c>
      <c r="J19" s="926">
        <v>0</v>
      </c>
      <c r="K19" s="927">
        <v>0</v>
      </c>
      <c r="L19" s="927">
        <v>0</v>
      </c>
      <c r="M19" s="927">
        <v>0</v>
      </c>
      <c r="N19" s="928">
        <v>0</v>
      </c>
      <c r="O19" s="926">
        <v>0</v>
      </c>
      <c r="P19" s="927">
        <v>0</v>
      </c>
      <c r="Q19" s="927">
        <v>0</v>
      </c>
      <c r="R19" s="929">
        <v>0</v>
      </c>
      <c r="S19" s="929">
        <v>0</v>
      </c>
      <c r="T19" s="92"/>
      <c r="U19" s="92"/>
      <c r="V19" s="92"/>
      <c r="W19" s="92"/>
      <c r="X19" s="92"/>
      <c r="Y19" s="92"/>
      <c r="Z19" s="92"/>
      <c r="AA19" s="92"/>
      <c r="AB19" s="92"/>
      <c r="AC19" s="92"/>
      <c r="AD19" s="92"/>
      <c r="AE19" s="92"/>
      <c r="AF19" s="92"/>
      <c r="AG19" s="92"/>
      <c r="AH19" s="92"/>
      <c r="AI19" s="92"/>
      <c r="AJ19" s="92"/>
      <c r="AK19" s="92"/>
      <c r="AL19" s="92"/>
      <c r="AM19" s="92"/>
      <c r="AN19" s="92"/>
      <c r="AO19" s="92"/>
    </row>
    <row r="20" spans="2:41" ht="49.5" x14ac:dyDescent="0.3">
      <c r="B20" s="288" t="s">
        <v>1078</v>
      </c>
      <c r="C20" s="1052" t="s">
        <v>1917</v>
      </c>
      <c r="D20" s="925">
        <v>8417.2999999999993</v>
      </c>
      <c r="E20" s="926">
        <v>0</v>
      </c>
      <c r="F20" s="927">
        <v>0</v>
      </c>
      <c r="G20" s="927">
        <v>0</v>
      </c>
      <c r="H20" s="927">
        <v>0</v>
      </c>
      <c r="I20" s="928">
        <v>0</v>
      </c>
      <c r="J20" s="926">
        <v>0</v>
      </c>
      <c r="K20" s="927">
        <v>0</v>
      </c>
      <c r="L20" s="927">
        <v>0</v>
      </c>
      <c r="M20" s="927">
        <v>0</v>
      </c>
      <c r="N20" s="928">
        <v>0</v>
      </c>
      <c r="O20" s="926">
        <v>0</v>
      </c>
      <c r="P20" s="927">
        <v>0</v>
      </c>
      <c r="Q20" s="927">
        <v>0</v>
      </c>
      <c r="R20" s="929">
        <v>0</v>
      </c>
      <c r="S20" s="929">
        <v>0</v>
      </c>
      <c r="T20" s="92"/>
      <c r="U20" s="92"/>
      <c r="V20" s="92"/>
      <c r="W20" s="92"/>
      <c r="X20" s="92"/>
      <c r="Y20" s="92"/>
      <c r="Z20" s="92"/>
      <c r="AA20" s="92"/>
      <c r="AB20" s="92"/>
      <c r="AC20" s="92"/>
      <c r="AD20" s="92"/>
      <c r="AE20" s="92"/>
      <c r="AF20" s="92"/>
      <c r="AG20" s="92"/>
      <c r="AH20" s="92"/>
      <c r="AI20" s="92"/>
      <c r="AJ20" s="92"/>
      <c r="AK20" s="92"/>
      <c r="AL20" s="92"/>
      <c r="AM20" s="92"/>
      <c r="AN20" s="92"/>
      <c r="AO20" s="92"/>
    </row>
    <row r="21" spans="2:41" x14ac:dyDescent="0.3">
      <c r="B21" s="288" t="s">
        <v>1080</v>
      </c>
      <c r="C21" s="1053" t="s">
        <v>1066</v>
      </c>
      <c r="D21" s="925">
        <v>8297.7999999999993</v>
      </c>
      <c r="E21" s="926">
        <v>0</v>
      </c>
      <c r="F21" s="927">
        <v>0</v>
      </c>
      <c r="G21" s="927">
        <v>0</v>
      </c>
      <c r="H21" s="927">
        <v>0</v>
      </c>
      <c r="I21" s="928">
        <v>0</v>
      </c>
      <c r="J21" s="926">
        <v>0</v>
      </c>
      <c r="K21" s="927">
        <v>0</v>
      </c>
      <c r="L21" s="927">
        <v>0</v>
      </c>
      <c r="M21" s="927">
        <v>0</v>
      </c>
      <c r="N21" s="928">
        <v>0</v>
      </c>
      <c r="O21" s="926">
        <v>0</v>
      </c>
      <c r="P21" s="927">
        <v>0</v>
      </c>
      <c r="Q21" s="927">
        <v>0</v>
      </c>
      <c r="R21" s="929">
        <v>0</v>
      </c>
      <c r="S21" s="929">
        <v>0</v>
      </c>
      <c r="T21" s="92"/>
      <c r="U21" s="92"/>
      <c r="V21" s="92"/>
      <c r="W21" s="92"/>
      <c r="X21" s="92"/>
      <c r="Y21" s="92"/>
      <c r="Z21" s="92"/>
      <c r="AA21" s="92"/>
      <c r="AB21" s="92"/>
      <c r="AC21" s="92"/>
      <c r="AD21" s="92"/>
      <c r="AE21" s="92"/>
      <c r="AF21" s="92"/>
      <c r="AG21" s="92"/>
      <c r="AH21" s="92"/>
      <c r="AI21" s="92"/>
      <c r="AJ21" s="92"/>
      <c r="AK21" s="92"/>
      <c r="AL21" s="92"/>
      <c r="AM21" s="92"/>
      <c r="AN21" s="92"/>
      <c r="AO21" s="92"/>
    </row>
    <row r="22" spans="2:41" x14ac:dyDescent="0.3">
      <c r="B22" s="288" t="s">
        <v>1082</v>
      </c>
      <c r="C22" s="1053" t="s">
        <v>1081</v>
      </c>
      <c r="D22" s="925">
        <v>119.5</v>
      </c>
      <c r="E22" s="926">
        <v>0</v>
      </c>
      <c r="F22" s="927">
        <v>0</v>
      </c>
      <c r="G22" s="927">
        <v>0</v>
      </c>
      <c r="H22" s="927">
        <v>0</v>
      </c>
      <c r="I22" s="928">
        <v>0</v>
      </c>
      <c r="J22" s="926">
        <v>0</v>
      </c>
      <c r="K22" s="927">
        <v>0</v>
      </c>
      <c r="L22" s="927">
        <v>0</v>
      </c>
      <c r="M22" s="927">
        <v>0</v>
      </c>
      <c r="N22" s="928">
        <v>0</v>
      </c>
      <c r="O22" s="926">
        <v>0</v>
      </c>
      <c r="P22" s="927">
        <v>0</v>
      </c>
      <c r="Q22" s="927">
        <v>0</v>
      </c>
      <c r="R22" s="929">
        <v>0</v>
      </c>
      <c r="S22" s="929">
        <v>0</v>
      </c>
      <c r="T22" s="92"/>
      <c r="U22" s="92"/>
      <c r="V22" s="92"/>
      <c r="W22" s="92"/>
      <c r="X22" s="92"/>
      <c r="Y22" s="92"/>
      <c r="Z22" s="92"/>
      <c r="AA22" s="92"/>
      <c r="AB22" s="92"/>
      <c r="AC22" s="92"/>
      <c r="AD22" s="92"/>
      <c r="AE22" s="92"/>
      <c r="AF22" s="92"/>
      <c r="AG22" s="92"/>
      <c r="AH22" s="92"/>
      <c r="AI22" s="92"/>
      <c r="AJ22" s="92"/>
      <c r="AK22" s="92"/>
      <c r="AL22" s="92"/>
      <c r="AM22" s="92"/>
      <c r="AN22" s="92"/>
      <c r="AO22" s="92"/>
    </row>
    <row r="23" spans="2:41" x14ac:dyDescent="0.3">
      <c r="B23" s="288" t="s">
        <v>1083</v>
      </c>
      <c r="C23" s="1053" t="s">
        <v>1629</v>
      </c>
      <c r="D23" s="925">
        <v>0</v>
      </c>
      <c r="E23" s="926">
        <v>0</v>
      </c>
      <c r="F23" s="927">
        <v>0</v>
      </c>
      <c r="G23" s="927">
        <v>0</v>
      </c>
      <c r="H23" s="927">
        <v>0</v>
      </c>
      <c r="I23" s="928">
        <v>0</v>
      </c>
      <c r="J23" s="926">
        <v>0</v>
      </c>
      <c r="K23" s="927">
        <v>0</v>
      </c>
      <c r="L23" s="927">
        <v>0</v>
      </c>
      <c r="M23" s="927">
        <v>0</v>
      </c>
      <c r="N23" s="928">
        <v>0</v>
      </c>
      <c r="O23" s="926">
        <v>0</v>
      </c>
      <c r="P23" s="927">
        <v>0</v>
      </c>
      <c r="Q23" s="927">
        <v>0</v>
      </c>
      <c r="R23" s="929">
        <v>0</v>
      </c>
      <c r="S23" s="929">
        <v>0</v>
      </c>
      <c r="T23" s="92"/>
      <c r="U23" s="92"/>
      <c r="V23" s="92"/>
      <c r="W23" s="92"/>
      <c r="X23" s="92"/>
      <c r="Y23" s="92"/>
      <c r="Z23" s="92"/>
      <c r="AA23" s="92"/>
      <c r="AB23" s="92"/>
      <c r="AC23" s="92"/>
      <c r="AD23" s="92"/>
      <c r="AE23" s="92"/>
      <c r="AF23" s="92"/>
      <c r="AG23" s="92"/>
      <c r="AH23" s="92"/>
      <c r="AI23" s="92"/>
      <c r="AJ23" s="92"/>
      <c r="AK23" s="92"/>
      <c r="AL23" s="92"/>
      <c r="AM23" s="92"/>
      <c r="AN23" s="92"/>
      <c r="AO23" s="92"/>
    </row>
    <row r="24" spans="2:41" x14ac:dyDescent="0.3">
      <c r="B24" s="288" t="s">
        <v>1084</v>
      </c>
      <c r="C24" s="1046" t="s">
        <v>1918</v>
      </c>
      <c r="D24" s="1104">
        <v>33244.699999999997</v>
      </c>
      <c r="E24" s="1105">
        <v>8118.9</v>
      </c>
      <c r="F24" s="1106">
        <v>172.6</v>
      </c>
      <c r="G24" s="1106">
        <v>109.9</v>
      </c>
      <c r="H24" s="1106">
        <v>0.8</v>
      </c>
      <c r="I24" s="1107">
        <v>0.8</v>
      </c>
      <c r="J24" s="1105">
        <v>0</v>
      </c>
      <c r="K24" s="1106">
        <v>0</v>
      </c>
      <c r="L24" s="1106">
        <v>0</v>
      </c>
      <c r="M24" s="1106">
        <v>0</v>
      </c>
      <c r="N24" s="1107">
        <v>0</v>
      </c>
      <c r="O24" s="1105">
        <v>8118.9</v>
      </c>
      <c r="P24" s="1106">
        <v>172.6</v>
      </c>
      <c r="Q24" s="1106">
        <v>109.9</v>
      </c>
      <c r="R24" s="1108">
        <v>0.8</v>
      </c>
      <c r="S24" s="1108">
        <v>0.8</v>
      </c>
      <c r="T24" s="92"/>
      <c r="U24" s="92"/>
      <c r="V24" s="92"/>
      <c r="W24" s="92"/>
      <c r="X24" s="92"/>
      <c r="Y24" s="92"/>
      <c r="Z24" s="92"/>
      <c r="AA24" s="92"/>
      <c r="AB24" s="92"/>
      <c r="AC24" s="92"/>
      <c r="AD24" s="92"/>
      <c r="AE24" s="92"/>
      <c r="AF24" s="92"/>
      <c r="AG24" s="92"/>
      <c r="AH24" s="92"/>
      <c r="AI24" s="92"/>
      <c r="AJ24" s="92"/>
      <c r="AK24" s="92"/>
      <c r="AL24" s="92"/>
      <c r="AM24" s="92"/>
      <c r="AN24" s="92"/>
      <c r="AO24" s="92"/>
    </row>
    <row r="25" spans="2:41" ht="28.15" customHeight="1" x14ac:dyDescent="0.3">
      <c r="B25" s="470"/>
      <c r="C25" s="1400" t="s">
        <v>1919</v>
      </c>
      <c r="D25" s="1400"/>
      <c r="E25" s="1400"/>
      <c r="F25" s="1400"/>
      <c r="G25" s="1400"/>
      <c r="H25" s="1400"/>
      <c r="I25" s="1400"/>
      <c r="J25" s="1400"/>
      <c r="K25" s="1400"/>
      <c r="L25" s="1400"/>
      <c r="M25" s="1400"/>
      <c r="N25" s="1400"/>
      <c r="O25" s="1400"/>
      <c r="P25" s="1400"/>
      <c r="Q25" s="1400"/>
      <c r="R25" s="1400"/>
      <c r="S25" s="1400"/>
      <c r="T25" s="92"/>
      <c r="U25" s="92"/>
      <c r="V25" s="92"/>
      <c r="W25" s="92"/>
      <c r="X25" s="92"/>
      <c r="Y25" s="92"/>
      <c r="Z25" s="92"/>
      <c r="AA25" s="92"/>
      <c r="AB25" s="92"/>
      <c r="AC25" s="92"/>
      <c r="AD25" s="92"/>
      <c r="AE25" s="92"/>
      <c r="AF25" s="92"/>
      <c r="AG25" s="92"/>
      <c r="AH25" s="92"/>
      <c r="AI25" s="92"/>
      <c r="AJ25" s="92"/>
      <c r="AK25" s="92"/>
      <c r="AL25" s="92"/>
      <c r="AM25" s="92"/>
      <c r="AN25" s="92"/>
      <c r="AO25" s="92"/>
    </row>
    <row r="26" spans="2:41" x14ac:dyDescent="0.3">
      <c r="B26" s="288" t="s">
        <v>1085</v>
      </c>
      <c r="C26" s="1052" t="s">
        <v>1873</v>
      </c>
      <c r="D26" s="936">
        <v>91.1</v>
      </c>
      <c r="E26" s="1058"/>
      <c r="F26" s="1058"/>
      <c r="G26" s="1058"/>
      <c r="H26" s="1058"/>
      <c r="I26" s="1058"/>
      <c r="J26" s="1058"/>
      <c r="K26" s="1058"/>
      <c r="L26" s="1058"/>
      <c r="M26" s="1058"/>
      <c r="N26" s="1058"/>
      <c r="O26" s="1058"/>
      <c r="P26" s="1058"/>
      <c r="Q26" s="1058"/>
      <c r="R26" s="1058"/>
      <c r="S26" s="1058"/>
      <c r="T26" s="92"/>
      <c r="U26" s="92"/>
      <c r="V26" s="92"/>
      <c r="W26" s="92"/>
      <c r="X26" s="92"/>
      <c r="Y26" s="92"/>
      <c r="Z26" s="92"/>
      <c r="AA26" s="92"/>
      <c r="AB26" s="92"/>
      <c r="AC26" s="92"/>
      <c r="AD26" s="92"/>
      <c r="AE26" s="92"/>
      <c r="AF26" s="92"/>
      <c r="AG26" s="92"/>
      <c r="AH26" s="92"/>
      <c r="AI26" s="92"/>
      <c r="AJ26" s="92"/>
      <c r="AK26" s="92"/>
      <c r="AL26" s="92"/>
      <c r="AM26" s="92"/>
      <c r="AN26" s="92"/>
      <c r="AO26" s="92"/>
    </row>
    <row r="27" spans="2:41" x14ac:dyDescent="0.3">
      <c r="B27" s="288" t="s">
        <v>1086</v>
      </c>
      <c r="C27" s="1052" t="s">
        <v>1874</v>
      </c>
      <c r="D27" s="936">
        <v>206.5</v>
      </c>
      <c r="E27" s="1058"/>
      <c r="F27" s="1058"/>
      <c r="G27" s="1058"/>
      <c r="H27" s="1058"/>
      <c r="I27" s="1058"/>
      <c r="J27" s="1058"/>
      <c r="K27" s="1058"/>
      <c r="L27" s="1058"/>
      <c r="M27" s="1058"/>
      <c r="N27" s="1058"/>
      <c r="O27" s="1058"/>
      <c r="P27" s="1058"/>
      <c r="Q27" s="1058"/>
      <c r="R27" s="1058"/>
      <c r="S27" s="1058"/>
      <c r="T27" s="92"/>
      <c r="U27" s="92"/>
      <c r="V27" s="92"/>
      <c r="W27" s="92"/>
      <c r="X27" s="92"/>
      <c r="Y27" s="92"/>
      <c r="Z27" s="92"/>
      <c r="AA27" s="92"/>
      <c r="AB27" s="92"/>
      <c r="AC27" s="92"/>
      <c r="AD27" s="92"/>
      <c r="AE27" s="92"/>
      <c r="AF27" s="92"/>
      <c r="AG27" s="92"/>
      <c r="AH27" s="92"/>
      <c r="AI27" s="92"/>
      <c r="AJ27" s="92"/>
      <c r="AK27" s="92"/>
      <c r="AL27" s="92"/>
      <c r="AM27" s="92"/>
      <c r="AN27" s="92"/>
      <c r="AO27" s="92"/>
    </row>
    <row r="28" spans="2:41" ht="33" x14ac:dyDescent="0.3">
      <c r="B28" s="288" t="s">
        <v>1087</v>
      </c>
      <c r="C28" s="1052" t="s">
        <v>1875</v>
      </c>
      <c r="D28" s="936">
        <v>42.4</v>
      </c>
      <c r="E28" s="1058"/>
      <c r="F28" s="1058"/>
      <c r="G28" s="1058"/>
      <c r="H28" s="1058"/>
      <c r="I28" s="1058"/>
      <c r="J28" s="1058"/>
      <c r="K28" s="1058"/>
      <c r="L28" s="1058"/>
      <c r="M28" s="1058"/>
      <c r="N28" s="1058"/>
      <c r="O28" s="1058"/>
      <c r="P28" s="1058"/>
      <c r="Q28" s="1058"/>
      <c r="R28" s="1058"/>
      <c r="S28" s="1058"/>
      <c r="T28" s="92"/>
      <c r="U28" s="92"/>
      <c r="V28" s="92"/>
      <c r="W28" s="92"/>
      <c r="X28" s="92"/>
      <c r="Y28" s="92"/>
      <c r="Z28" s="92"/>
      <c r="AA28" s="92"/>
      <c r="AB28" s="92"/>
      <c r="AC28" s="92"/>
      <c r="AD28" s="92"/>
      <c r="AE28" s="92"/>
      <c r="AF28" s="92"/>
      <c r="AG28" s="92"/>
      <c r="AH28" s="92"/>
      <c r="AI28" s="92"/>
      <c r="AJ28" s="92"/>
      <c r="AK28" s="92"/>
      <c r="AL28" s="92"/>
      <c r="AM28" s="92"/>
      <c r="AN28" s="92"/>
      <c r="AO28" s="92"/>
    </row>
    <row r="29" spans="2:41" ht="33" x14ac:dyDescent="0.3">
      <c r="B29" s="288" t="s">
        <v>1088</v>
      </c>
      <c r="C29" s="1052" t="s">
        <v>1876</v>
      </c>
      <c r="D29" s="936">
        <v>930.1</v>
      </c>
      <c r="E29" s="1058"/>
      <c r="F29" s="1058"/>
      <c r="G29" s="1058"/>
      <c r="H29" s="1058"/>
      <c r="I29" s="1058"/>
      <c r="J29" s="1058"/>
      <c r="K29" s="1058"/>
      <c r="L29" s="1058"/>
      <c r="M29" s="1058"/>
      <c r="N29" s="1058"/>
      <c r="O29" s="1058"/>
      <c r="P29" s="1058"/>
      <c r="Q29" s="1058"/>
      <c r="R29" s="1058"/>
      <c r="S29" s="1058"/>
      <c r="T29" s="92"/>
      <c r="U29" s="92"/>
      <c r="V29" s="92"/>
      <c r="W29" s="92"/>
      <c r="X29" s="92"/>
      <c r="Y29" s="92"/>
      <c r="Z29" s="92"/>
      <c r="AA29" s="92"/>
      <c r="AB29" s="92"/>
      <c r="AC29" s="92"/>
      <c r="AD29" s="92"/>
      <c r="AE29" s="92"/>
      <c r="AF29" s="92"/>
      <c r="AG29" s="92"/>
      <c r="AH29" s="92"/>
      <c r="AI29" s="92"/>
      <c r="AJ29" s="92"/>
      <c r="AK29" s="92"/>
      <c r="AL29" s="92"/>
      <c r="AM29" s="92"/>
      <c r="AN29" s="92"/>
      <c r="AO29" s="92"/>
    </row>
    <row r="30" spans="2:41" x14ac:dyDescent="0.3">
      <c r="B30" s="288" t="s">
        <v>1089</v>
      </c>
      <c r="C30" s="1046" t="s">
        <v>1920</v>
      </c>
      <c r="D30" s="945">
        <v>34514.699999999997</v>
      </c>
      <c r="E30" s="1058"/>
      <c r="F30" s="1058"/>
      <c r="G30" s="1058"/>
      <c r="H30" s="1058"/>
      <c r="I30" s="1058"/>
      <c r="J30" s="1058"/>
      <c r="K30" s="1058"/>
      <c r="L30" s="1058"/>
      <c r="M30" s="1058"/>
      <c r="N30" s="1058"/>
      <c r="O30" s="1058"/>
      <c r="P30" s="1058"/>
      <c r="Q30" s="1058"/>
      <c r="R30" s="1058"/>
      <c r="S30" s="1058"/>
      <c r="T30" s="92"/>
      <c r="U30" s="92"/>
      <c r="V30" s="92"/>
      <c r="W30" s="92"/>
      <c r="X30" s="92"/>
      <c r="Y30" s="92"/>
      <c r="Z30" s="92"/>
      <c r="AA30" s="92"/>
      <c r="AB30" s="92"/>
      <c r="AC30" s="92"/>
      <c r="AD30" s="92"/>
      <c r="AE30" s="92"/>
      <c r="AF30" s="92"/>
      <c r="AG30" s="92"/>
      <c r="AH30" s="92"/>
      <c r="AI30" s="92"/>
      <c r="AJ30" s="92"/>
      <c r="AK30" s="92"/>
      <c r="AL30" s="92"/>
      <c r="AM30" s="92"/>
      <c r="AN30" s="92"/>
      <c r="AO30" s="92"/>
    </row>
    <row r="31" spans="2:41" ht="28.15" customHeight="1" x14ac:dyDescent="0.3">
      <c r="B31" s="470"/>
      <c r="C31" s="1400" t="s">
        <v>1921</v>
      </c>
      <c r="D31" s="1400"/>
      <c r="E31" s="1400"/>
      <c r="F31" s="1400"/>
      <c r="G31" s="1400"/>
      <c r="H31" s="1400"/>
      <c r="I31" s="1400"/>
      <c r="J31" s="1400"/>
      <c r="K31" s="1400"/>
      <c r="L31" s="1400"/>
      <c r="M31" s="1400"/>
      <c r="N31" s="1400"/>
      <c r="O31" s="1400"/>
      <c r="P31" s="1400"/>
      <c r="Q31" s="1400"/>
      <c r="R31" s="1400"/>
      <c r="S31" s="1400"/>
      <c r="T31" s="92"/>
      <c r="U31" s="92"/>
      <c r="V31" s="92"/>
      <c r="W31" s="92"/>
      <c r="X31" s="92"/>
      <c r="Y31" s="92"/>
      <c r="Z31" s="92"/>
      <c r="AA31" s="92"/>
      <c r="AB31" s="92"/>
      <c r="AC31" s="92"/>
      <c r="AD31" s="92"/>
      <c r="AE31" s="92"/>
      <c r="AF31" s="92"/>
      <c r="AG31" s="92"/>
      <c r="AH31" s="92"/>
      <c r="AI31" s="92"/>
      <c r="AJ31" s="92"/>
      <c r="AK31" s="92"/>
      <c r="AL31" s="92"/>
      <c r="AM31" s="92"/>
      <c r="AN31" s="92"/>
      <c r="AO31" s="92"/>
    </row>
    <row r="32" spans="2:41" ht="33" x14ac:dyDescent="0.3">
      <c r="B32" s="292" t="s">
        <v>1090</v>
      </c>
      <c r="C32" s="951" t="s">
        <v>1882</v>
      </c>
      <c r="D32" s="952">
        <v>3508.6</v>
      </c>
      <c r="E32" s="954"/>
      <c r="F32" s="954"/>
      <c r="G32" s="954"/>
      <c r="H32" s="954"/>
      <c r="I32" s="954"/>
      <c r="J32" s="954"/>
      <c r="K32" s="954"/>
      <c r="L32" s="954"/>
      <c r="M32" s="954"/>
      <c r="N32" s="954"/>
      <c r="O32" s="954"/>
      <c r="P32" s="954"/>
      <c r="Q32" s="954"/>
      <c r="R32" s="954"/>
      <c r="S32" s="954"/>
      <c r="T32" s="92"/>
      <c r="U32" s="92"/>
      <c r="V32" s="92"/>
      <c r="W32" s="92"/>
      <c r="X32" s="92"/>
      <c r="Y32" s="92"/>
      <c r="Z32" s="92"/>
      <c r="AA32" s="92"/>
      <c r="AB32" s="92"/>
      <c r="AC32" s="92"/>
      <c r="AD32" s="92"/>
      <c r="AE32" s="92"/>
      <c r="AF32" s="92"/>
      <c r="AG32" s="92"/>
      <c r="AH32" s="92"/>
      <c r="AI32" s="92"/>
      <c r="AJ32" s="92"/>
      <c r="AK32" s="92"/>
      <c r="AL32" s="92"/>
      <c r="AM32" s="92"/>
      <c r="AN32" s="92"/>
      <c r="AO32" s="92"/>
    </row>
    <row r="33" spans="2:35" x14ac:dyDescent="0.3">
      <c r="B33" s="280" t="s">
        <v>1091</v>
      </c>
      <c r="C33" s="188" t="s">
        <v>502</v>
      </c>
      <c r="D33" s="956">
        <v>38023.4</v>
      </c>
      <c r="E33" s="957"/>
      <c r="F33" s="958"/>
      <c r="G33" s="958"/>
      <c r="H33" s="958"/>
      <c r="I33" s="958"/>
      <c r="J33" s="958"/>
      <c r="K33" s="958"/>
      <c r="L33" s="958"/>
      <c r="M33" s="958"/>
      <c r="N33" s="958"/>
      <c r="O33" s="958"/>
      <c r="P33" s="958"/>
      <c r="Q33" s="958"/>
      <c r="R33" s="958"/>
      <c r="S33" s="958"/>
    </row>
    <row r="34" spans="2:35" x14ac:dyDescent="0.3">
      <c r="C34" s="92"/>
      <c r="D34" s="92"/>
      <c r="E34" s="92"/>
      <c r="F34" s="92"/>
      <c r="G34" s="92"/>
      <c r="H34" s="92"/>
      <c r="I34" s="92"/>
      <c r="J34" s="92"/>
      <c r="K34" s="92"/>
      <c r="L34" s="92"/>
      <c r="M34" s="92"/>
      <c r="N34" s="92"/>
      <c r="O34" s="92"/>
      <c r="P34" s="92"/>
      <c r="Q34" s="92"/>
      <c r="R34" s="92"/>
      <c r="S34" s="92"/>
    </row>
    <row r="35" spans="2:35" x14ac:dyDescent="0.3">
      <c r="C35" s="92"/>
      <c r="D35" s="92"/>
      <c r="E35" s="92"/>
      <c r="F35" s="92"/>
      <c r="G35" s="92"/>
      <c r="H35" s="92"/>
      <c r="I35" s="92"/>
      <c r="J35" s="92"/>
      <c r="K35" s="92"/>
      <c r="L35" s="92"/>
      <c r="M35" s="92"/>
      <c r="N35" s="92"/>
      <c r="O35" s="92"/>
      <c r="P35" s="92"/>
      <c r="Q35" s="92"/>
      <c r="R35" s="92"/>
      <c r="S35" s="92"/>
    </row>
    <row r="36" spans="2:35" x14ac:dyDescent="0.3">
      <c r="B36" s="121" t="s">
        <v>1922</v>
      </c>
      <c r="C36" s="92"/>
      <c r="D36" s="92"/>
      <c r="E36" s="92"/>
      <c r="F36" s="92"/>
      <c r="G36" s="92"/>
      <c r="H36" s="92"/>
      <c r="I36" s="92"/>
      <c r="J36" s="92"/>
      <c r="K36" s="92"/>
      <c r="L36" s="92"/>
      <c r="M36" s="92"/>
      <c r="N36" s="92"/>
      <c r="O36" s="92"/>
      <c r="P36" s="92"/>
      <c r="Q36" s="92"/>
      <c r="R36" s="92"/>
      <c r="S36" s="92"/>
    </row>
    <row r="37" spans="2:35" x14ac:dyDescent="0.3">
      <c r="B37" s="4" t="str">
        <f>Stichtag &amp; " - in % (im Verhältnis zu den im Nenner erfassten Gesamtaktiva)"</f>
        <v>31.12.2024 - in % (im Verhältnis zu den im Nenner erfassten Gesamtaktiva)</v>
      </c>
      <c r="C37" s="92"/>
      <c r="D37" s="92"/>
      <c r="E37" s="92"/>
      <c r="F37" s="92"/>
      <c r="G37" s="92"/>
      <c r="H37" s="92"/>
      <c r="I37" s="92"/>
      <c r="J37" s="92"/>
      <c r="K37" s="92"/>
      <c r="L37" s="92"/>
      <c r="M37" s="92"/>
      <c r="N37" s="92"/>
      <c r="O37" s="92"/>
      <c r="P37" s="92"/>
      <c r="Q37" s="92"/>
      <c r="R37" s="92"/>
      <c r="S37" s="92"/>
    </row>
    <row r="38" spans="2:35" x14ac:dyDescent="0.3">
      <c r="C38" s="92"/>
      <c r="D38" s="92"/>
      <c r="E38" s="92"/>
      <c r="F38" s="92"/>
      <c r="G38" s="92"/>
      <c r="H38" s="92"/>
      <c r="I38" s="92"/>
      <c r="J38" s="92"/>
      <c r="K38" s="92"/>
      <c r="L38" s="92"/>
      <c r="M38" s="92"/>
      <c r="N38" s="92"/>
      <c r="O38" s="92"/>
      <c r="P38" s="92"/>
      <c r="Q38" s="92"/>
      <c r="R38" s="92"/>
      <c r="S38" s="92"/>
    </row>
    <row r="39" spans="2:35" x14ac:dyDescent="0.3">
      <c r="C39" s="92"/>
      <c r="D39" s="16" t="s">
        <v>183</v>
      </c>
      <c r="E39" s="16" t="s">
        <v>184</v>
      </c>
      <c r="F39" s="16" t="s">
        <v>185</v>
      </c>
      <c r="G39" s="16" t="s">
        <v>221</v>
      </c>
      <c r="H39" s="907" t="s">
        <v>222</v>
      </c>
      <c r="I39" s="16" t="s">
        <v>284</v>
      </c>
      <c r="J39" s="16" t="s">
        <v>285</v>
      </c>
      <c r="K39" s="16" t="s">
        <v>1043</v>
      </c>
      <c r="L39" s="16" t="s">
        <v>1044</v>
      </c>
      <c r="M39" s="16" t="s">
        <v>1045</v>
      </c>
      <c r="N39" s="16" t="s">
        <v>1046</v>
      </c>
      <c r="O39" s="16" t="s">
        <v>1047</v>
      </c>
      <c r="P39" s="16" t="s">
        <v>1048</v>
      </c>
      <c r="Q39" s="16" t="s">
        <v>1049</v>
      </c>
      <c r="R39" s="16" t="s">
        <v>1050</v>
      </c>
      <c r="S39" s="16" t="s">
        <v>1224</v>
      </c>
      <c r="T39" s="16" t="s">
        <v>1225</v>
      </c>
      <c r="U39" s="16" t="s">
        <v>1887</v>
      </c>
      <c r="V39" s="16" t="s">
        <v>1888</v>
      </c>
      <c r="W39" s="16" t="s">
        <v>1889</v>
      </c>
      <c r="X39" s="907" t="s">
        <v>1890</v>
      </c>
      <c r="Y39" s="16" t="s">
        <v>1891</v>
      </c>
      <c r="Z39" s="16" t="s">
        <v>1892</v>
      </c>
      <c r="AA39" s="16" t="s">
        <v>315</v>
      </c>
      <c r="AB39" s="16" t="s">
        <v>1893</v>
      </c>
      <c r="AC39" s="16" t="s">
        <v>1894</v>
      </c>
      <c r="AD39" s="16" t="s">
        <v>1895</v>
      </c>
      <c r="AE39" s="16" t="s">
        <v>1896</v>
      </c>
      <c r="AF39" s="16" t="s">
        <v>1897</v>
      </c>
      <c r="AG39" s="16" t="s">
        <v>1898</v>
      </c>
      <c r="AH39" s="16" t="s">
        <v>1899</v>
      </c>
      <c r="AI39" s="16" t="s">
        <v>1900</v>
      </c>
    </row>
    <row r="40" spans="2:35" x14ac:dyDescent="0.3">
      <c r="C40" s="92"/>
      <c r="D40" s="1389" t="s">
        <v>1845</v>
      </c>
      <c r="E40" s="1390"/>
      <c r="F40" s="1390"/>
      <c r="G40" s="1390"/>
      <c r="H40" s="1391"/>
      <c r="I40" s="1389" t="s">
        <v>1846</v>
      </c>
      <c r="J40" s="1390"/>
      <c r="K40" s="1390"/>
      <c r="L40" s="1390"/>
      <c r="M40" s="1391"/>
      <c r="N40" s="1390" t="s">
        <v>1847</v>
      </c>
      <c r="O40" s="1390"/>
      <c r="P40" s="1390"/>
      <c r="Q40" s="1390"/>
      <c r="R40" s="1390"/>
      <c r="S40" s="1061"/>
      <c r="T40" s="1389" t="s">
        <v>1845</v>
      </c>
      <c r="U40" s="1390"/>
      <c r="V40" s="1390"/>
      <c r="W40" s="1390"/>
      <c r="X40" s="1391"/>
      <c r="Y40" s="1389" t="s">
        <v>1846</v>
      </c>
      <c r="Z40" s="1390"/>
      <c r="AA40" s="1390"/>
      <c r="AB40" s="1390"/>
      <c r="AC40" s="1391"/>
      <c r="AD40" s="1390" t="s">
        <v>1847</v>
      </c>
      <c r="AE40" s="1390"/>
      <c r="AF40" s="1390"/>
      <c r="AG40" s="1390"/>
      <c r="AH40" s="1390"/>
      <c r="AI40" s="1061"/>
    </row>
    <row r="41" spans="2:35" ht="49.15" customHeight="1" x14ac:dyDescent="0.3">
      <c r="C41" s="92"/>
      <c r="D41" s="909"/>
      <c r="E41" s="1383" t="s">
        <v>1923</v>
      </c>
      <c r="F41" s="1383"/>
      <c r="G41" s="1383"/>
      <c r="H41" s="1393"/>
      <c r="I41" s="909"/>
      <c r="J41" s="1383" t="s">
        <v>1923</v>
      </c>
      <c r="K41" s="1383"/>
      <c r="L41" s="1383"/>
      <c r="M41" s="1393"/>
      <c r="N41" s="171"/>
      <c r="O41" s="1383" t="s">
        <v>1923</v>
      </c>
      <c r="P41" s="1383"/>
      <c r="Q41" s="1383"/>
      <c r="R41" s="1393"/>
      <c r="S41" s="1283" t="s">
        <v>1924</v>
      </c>
      <c r="T41" s="909"/>
      <c r="U41" s="1383" t="s">
        <v>1925</v>
      </c>
      <c r="V41" s="1383"/>
      <c r="W41" s="1383"/>
      <c r="X41" s="1393"/>
      <c r="Y41" s="909"/>
      <c r="Z41" s="1383" t="s">
        <v>1925</v>
      </c>
      <c r="AA41" s="1383"/>
      <c r="AB41" s="1383"/>
      <c r="AC41" s="1393"/>
      <c r="AD41" s="171"/>
      <c r="AE41" s="1383" t="s">
        <v>1925</v>
      </c>
      <c r="AF41" s="1383"/>
      <c r="AG41" s="1383"/>
      <c r="AH41" s="1393"/>
      <c r="AI41" s="1283" t="s">
        <v>1924</v>
      </c>
    </row>
    <row r="42" spans="2:35" ht="13.9" customHeight="1" x14ac:dyDescent="0.3">
      <c r="C42" s="92"/>
      <c r="D42" s="909"/>
      <c r="E42" s="171"/>
      <c r="F42" s="1383" t="s">
        <v>1906</v>
      </c>
      <c r="G42" s="1383"/>
      <c r="H42" s="1393"/>
      <c r="I42" s="909"/>
      <c r="J42" s="171"/>
      <c r="K42" s="1383" t="s">
        <v>1906</v>
      </c>
      <c r="L42" s="1383"/>
      <c r="M42" s="1393"/>
      <c r="N42" s="171"/>
      <c r="O42" s="171"/>
      <c r="P42" s="1383" t="s">
        <v>1906</v>
      </c>
      <c r="Q42" s="1383"/>
      <c r="R42" s="1393"/>
      <c r="S42" s="1283"/>
      <c r="T42" s="909"/>
      <c r="U42" s="171"/>
      <c r="V42" s="1383" t="s">
        <v>1906</v>
      </c>
      <c r="W42" s="1383"/>
      <c r="X42" s="1393"/>
      <c r="Y42" s="909"/>
      <c r="Z42" s="171"/>
      <c r="AA42" s="1383" t="s">
        <v>1906</v>
      </c>
      <c r="AB42" s="1383"/>
      <c r="AC42" s="1393"/>
      <c r="AD42" s="171"/>
      <c r="AE42" s="171"/>
      <c r="AF42" s="1383" t="s">
        <v>1906</v>
      </c>
      <c r="AG42" s="1383"/>
      <c r="AH42" s="1393"/>
      <c r="AI42" s="1283"/>
    </row>
    <row r="43" spans="2:35" ht="66" x14ac:dyDescent="0.3">
      <c r="C43" s="92"/>
      <c r="D43" s="911"/>
      <c r="E43" s="15"/>
      <c r="F43" s="15" t="s">
        <v>1850</v>
      </c>
      <c r="G43" s="15" t="s">
        <v>1851</v>
      </c>
      <c r="H43" s="912" t="s">
        <v>1913</v>
      </c>
      <c r="I43" s="913"/>
      <c r="J43" s="501"/>
      <c r="K43" s="15" t="s">
        <v>1850</v>
      </c>
      <c r="L43" s="15" t="s">
        <v>1853</v>
      </c>
      <c r="M43" s="912" t="s">
        <v>1913</v>
      </c>
      <c r="N43" s="501"/>
      <c r="O43" s="501"/>
      <c r="P43" s="15" t="s">
        <v>1850</v>
      </c>
      <c r="Q43" s="15" t="s">
        <v>1854</v>
      </c>
      <c r="R43" s="912" t="s">
        <v>1913</v>
      </c>
      <c r="S43" s="1284"/>
      <c r="T43" s="911"/>
      <c r="U43" s="15"/>
      <c r="V43" s="15" t="s">
        <v>1850</v>
      </c>
      <c r="W43" s="15" t="s">
        <v>1851</v>
      </c>
      <c r="X43" s="912" t="s">
        <v>1913</v>
      </c>
      <c r="Y43" s="913"/>
      <c r="Z43" s="501"/>
      <c r="AA43" s="15" t="s">
        <v>1850</v>
      </c>
      <c r="AB43" s="15" t="s">
        <v>1853</v>
      </c>
      <c r="AC43" s="912" t="s">
        <v>1913</v>
      </c>
      <c r="AD43" s="501"/>
      <c r="AE43" s="501"/>
      <c r="AF43" s="15" t="s">
        <v>1850</v>
      </c>
      <c r="AG43" s="15" t="s">
        <v>1854</v>
      </c>
      <c r="AH43" s="15" t="s">
        <v>1913</v>
      </c>
      <c r="AI43" s="1284"/>
    </row>
    <row r="44" spans="2:35" x14ac:dyDescent="0.3">
      <c r="B44" s="864" t="s">
        <v>725</v>
      </c>
      <c r="C44" s="1062" t="s">
        <v>1926</v>
      </c>
      <c r="D44" s="1123">
        <v>23.523</v>
      </c>
      <c r="E44" s="1123">
        <v>0.5</v>
      </c>
      <c r="F44" s="1123">
        <v>0.318</v>
      </c>
      <c r="G44" s="1123">
        <v>2E-3</v>
      </c>
      <c r="H44" s="1123">
        <v>2E-3</v>
      </c>
      <c r="I44" s="1123">
        <v>0</v>
      </c>
      <c r="J44" s="1123">
        <v>0</v>
      </c>
      <c r="K44" s="1123">
        <v>0</v>
      </c>
      <c r="L44" s="1123">
        <v>0</v>
      </c>
      <c r="M44" s="1123">
        <v>0</v>
      </c>
      <c r="N44" s="1123">
        <v>23.523</v>
      </c>
      <c r="O44" s="1123">
        <v>0.5</v>
      </c>
      <c r="P44" s="1123">
        <v>0.318</v>
      </c>
      <c r="Q44" s="1123">
        <v>2E-3</v>
      </c>
      <c r="R44" s="1123">
        <v>2E-3</v>
      </c>
      <c r="S44" s="1123">
        <v>87.432000000000002</v>
      </c>
      <c r="T44" s="1123">
        <v>21.498000000000001</v>
      </c>
      <c r="U44" s="1123">
        <v>1.0740000000000001</v>
      </c>
      <c r="V44" s="1123">
        <v>0.66</v>
      </c>
      <c r="W44" s="1123">
        <v>1E-3</v>
      </c>
      <c r="X44" s="1123">
        <v>1E-3</v>
      </c>
      <c r="Y44" s="1123">
        <v>0</v>
      </c>
      <c r="Z44" s="1123">
        <v>0</v>
      </c>
      <c r="AA44" s="1123">
        <v>0</v>
      </c>
      <c r="AB44" s="1123">
        <v>0</v>
      </c>
      <c r="AC44" s="1123">
        <v>0</v>
      </c>
      <c r="AD44" s="1123">
        <v>21.463999999999999</v>
      </c>
      <c r="AE44" s="1123">
        <v>1.0740000000000001</v>
      </c>
      <c r="AF44" s="1123">
        <v>0.66</v>
      </c>
      <c r="AG44" s="1123">
        <v>1E-3</v>
      </c>
      <c r="AH44" s="1123">
        <v>1E-3</v>
      </c>
      <c r="AI44" s="1123">
        <v>78.971999999999994</v>
      </c>
    </row>
    <row r="45" spans="2:35" x14ac:dyDescent="0.3">
      <c r="B45" s="287" t="s">
        <v>818</v>
      </c>
      <c r="C45" s="1063" t="s">
        <v>1909</v>
      </c>
      <c r="D45" s="1123">
        <v>23.523</v>
      </c>
      <c r="E45" s="1123">
        <v>0.5</v>
      </c>
      <c r="F45" s="1123">
        <v>0.318</v>
      </c>
      <c r="G45" s="1123">
        <v>2E-3</v>
      </c>
      <c r="H45" s="1123">
        <v>2E-3</v>
      </c>
      <c r="I45" s="1123">
        <v>0</v>
      </c>
      <c r="J45" s="1123">
        <v>0</v>
      </c>
      <c r="K45" s="1123">
        <v>0</v>
      </c>
      <c r="L45" s="1123">
        <v>0</v>
      </c>
      <c r="M45" s="1123">
        <v>0</v>
      </c>
      <c r="N45" s="1123">
        <v>23.523</v>
      </c>
      <c r="O45" s="1123">
        <v>0.5</v>
      </c>
      <c r="P45" s="1123">
        <v>0.318</v>
      </c>
      <c r="Q45" s="1123">
        <v>2E-3</v>
      </c>
      <c r="R45" s="1123">
        <v>2E-3</v>
      </c>
      <c r="S45" s="1123">
        <v>44.347000000000001</v>
      </c>
      <c r="T45" s="1123">
        <v>21.498000000000001</v>
      </c>
      <c r="U45" s="1123">
        <v>1.0740000000000001</v>
      </c>
      <c r="V45" s="1123">
        <v>0.66</v>
      </c>
      <c r="W45" s="1123">
        <v>1E-3</v>
      </c>
      <c r="X45" s="1123">
        <v>1E-3</v>
      </c>
      <c r="Y45" s="1123">
        <v>0</v>
      </c>
      <c r="Z45" s="1123">
        <v>0</v>
      </c>
      <c r="AA45" s="1123">
        <v>0</v>
      </c>
      <c r="AB45" s="1123">
        <v>0</v>
      </c>
      <c r="AC45" s="1123">
        <v>0</v>
      </c>
      <c r="AD45" s="1123">
        <v>21.463999999999999</v>
      </c>
      <c r="AE45" s="1123">
        <v>1.0740000000000001</v>
      </c>
      <c r="AF45" s="1123">
        <v>0.66</v>
      </c>
      <c r="AG45" s="1123">
        <v>1E-3</v>
      </c>
      <c r="AH45" s="1123">
        <v>1E-3</v>
      </c>
      <c r="AI45" s="1123">
        <v>36.283000000000001</v>
      </c>
    </row>
    <row r="46" spans="2:35" ht="66" x14ac:dyDescent="0.3">
      <c r="B46" s="288" t="s">
        <v>1068</v>
      </c>
      <c r="C46" s="1053" t="s">
        <v>1927</v>
      </c>
      <c r="D46" s="1083">
        <v>0</v>
      </c>
      <c r="E46" s="1083">
        <v>0</v>
      </c>
      <c r="F46" s="1083">
        <v>0</v>
      </c>
      <c r="G46" s="1083">
        <v>0</v>
      </c>
      <c r="H46" s="1083">
        <v>0</v>
      </c>
      <c r="I46" s="1083">
        <v>0</v>
      </c>
      <c r="J46" s="1083">
        <v>0</v>
      </c>
      <c r="K46" s="1083">
        <v>0</v>
      </c>
      <c r="L46" s="1083">
        <v>0</v>
      </c>
      <c r="M46" s="1083">
        <v>0</v>
      </c>
      <c r="N46" s="1083">
        <v>0</v>
      </c>
      <c r="O46" s="1083">
        <v>0</v>
      </c>
      <c r="P46" s="1083">
        <v>0</v>
      </c>
      <c r="Q46" s="1083">
        <v>0</v>
      </c>
      <c r="R46" s="1083">
        <v>0</v>
      </c>
      <c r="S46" s="1083">
        <v>20.948</v>
      </c>
      <c r="T46" s="1083">
        <v>0</v>
      </c>
      <c r="U46" s="1083">
        <v>0</v>
      </c>
      <c r="V46" s="1083">
        <v>0</v>
      </c>
      <c r="W46" s="1083">
        <v>0</v>
      </c>
      <c r="X46" s="1083">
        <v>0</v>
      </c>
      <c r="Y46" s="1083">
        <v>0</v>
      </c>
      <c r="Z46" s="1083">
        <v>0</v>
      </c>
      <c r="AA46" s="1083">
        <v>0</v>
      </c>
      <c r="AB46" s="1083">
        <v>0</v>
      </c>
      <c r="AC46" s="1083">
        <v>0</v>
      </c>
      <c r="AD46" s="1083">
        <v>0</v>
      </c>
      <c r="AE46" s="1083">
        <v>0</v>
      </c>
      <c r="AF46" s="1083">
        <v>0</v>
      </c>
      <c r="AG46" s="1083">
        <v>0</v>
      </c>
      <c r="AH46" s="1083">
        <v>0</v>
      </c>
      <c r="AI46" s="1083">
        <v>22.893000000000001</v>
      </c>
    </row>
    <row r="47" spans="2:35" ht="33" x14ac:dyDescent="0.3">
      <c r="B47" s="288" t="s">
        <v>1070</v>
      </c>
      <c r="C47" s="1054" t="s">
        <v>1916</v>
      </c>
      <c r="D47" s="1083">
        <v>0</v>
      </c>
      <c r="E47" s="1083">
        <v>0</v>
      </c>
      <c r="F47" s="1083">
        <v>0</v>
      </c>
      <c r="G47" s="1083">
        <v>0</v>
      </c>
      <c r="H47" s="1083">
        <v>0</v>
      </c>
      <c r="I47" s="1122"/>
      <c r="J47" s="1122"/>
      <c r="K47" s="1122"/>
      <c r="L47" s="1122"/>
      <c r="M47" s="1122"/>
      <c r="N47" s="1083">
        <v>0</v>
      </c>
      <c r="O47" s="1083">
        <v>0</v>
      </c>
      <c r="P47" s="1083">
        <v>0</v>
      </c>
      <c r="Q47" s="1083">
        <v>0</v>
      </c>
      <c r="R47" s="1083">
        <v>0</v>
      </c>
      <c r="S47" s="1083">
        <v>0.90700000000000003</v>
      </c>
      <c r="T47" s="1083">
        <v>0</v>
      </c>
      <c r="U47" s="1083">
        <v>0</v>
      </c>
      <c r="V47" s="1083">
        <v>0</v>
      </c>
      <c r="W47" s="1083">
        <v>0</v>
      </c>
      <c r="X47" s="1083">
        <v>0</v>
      </c>
      <c r="Y47" s="1122"/>
      <c r="Z47" s="1122"/>
      <c r="AA47" s="1122"/>
      <c r="AB47" s="1122"/>
      <c r="AC47" s="1122"/>
      <c r="AD47" s="1083">
        <v>0</v>
      </c>
      <c r="AE47" s="1083">
        <v>0</v>
      </c>
      <c r="AF47" s="1083">
        <v>0</v>
      </c>
      <c r="AG47" s="1083">
        <v>0</v>
      </c>
      <c r="AH47" s="1083">
        <v>0</v>
      </c>
      <c r="AI47" s="1083">
        <v>0.51600000000000001</v>
      </c>
    </row>
    <row r="48" spans="2:35" x14ac:dyDescent="0.3">
      <c r="B48" s="288" t="s">
        <v>1072</v>
      </c>
      <c r="C48" s="1054" t="s">
        <v>1864</v>
      </c>
      <c r="D48" s="1083">
        <v>0</v>
      </c>
      <c r="E48" s="1083">
        <v>0</v>
      </c>
      <c r="F48" s="1083">
        <v>0</v>
      </c>
      <c r="G48" s="1083">
        <v>0</v>
      </c>
      <c r="H48" s="1083">
        <v>0</v>
      </c>
      <c r="I48" s="1122"/>
      <c r="J48" s="1122"/>
      <c r="K48" s="1122"/>
      <c r="L48" s="1122"/>
      <c r="M48" s="1122"/>
      <c r="N48" s="1083">
        <v>0</v>
      </c>
      <c r="O48" s="1083">
        <v>0</v>
      </c>
      <c r="P48" s="1083">
        <v>0</v>
      </c>
      <c r="Q48" s="1083">
        <v>0</v>
      </c>
      <c r="R48" s="1083">
        <v>0</v>
      </c>
      <c r="S48" s="1083">
        <v>0</v>
      </c>
      <c r="T48" s="1083">
        <v>0</v>
      </c>
      <c r="U48" s="1083">
        <v>0</v>
      </c>
      <c r="V48" s="1083">
        <v>0</v>
      </c>
      <c r="W48" s="1083">
        <v>0</v>
      </c>
      <c r="X48" s="1083">
        <v>0</v>
      </c>
      <c r="Y48" s="1122"/>
      <c r="Z48" s="1122"/>
      <c r="AA48" s="1122"/>
      <c r="AB48" s="1122"/>
      <c r="AC48" s="1122"/>
      <c r="AD48" s="1083">
        <v>0</v>
      </c>
      <c r="AE48" s="1083">
        <v>0</v>
      </c>
      <c r="AF48" s="1083">
        <v>0</v>
      </c>
      <c r="AG48" s="1083">
        <v>0</v>
      </c>
      <c r="AH48" s="1083">
        <v>0</v>
      </c>
      <c r="AI48" s="1083">
        <v>0</v>
      </c>
    </row>
    <row r="49" spans="2:38" ht="66" x14ac:dyDescent="0.3">
      <c r="B49" s="288" t="s">
        <v>1074</v>
      </c>
      <c r="C49" s="1053" t="s">
        <v>1928</v>
      </c>
      <c r="D49" s="1083">
        <v>0</v>
      </c>
      <c r="E49" s="1083">
        <v>0</v>
      </c>
      <c r="F49" s="1083">
        <v>0</v>
      </c>
      <c r="G49" s="1083">
        <v>0</v>
      </c>
      <c r="H49" s="1083">
        <v>0</v>
      </c>
      <c r="I49" s="1083">
        <v>0</v>
      </c>
      <c r="J49" s="1083">
        <v>0</v>
      </c>
      <c r="K49" s="1083">
        <v>0</v>
      </c>
      <c r="L49" s="1083">
        <v>0</v>
      </c>
      <c r="M49" s="1083">
        <v>0</v>
      </c>
      <c r="N49" s="1083">
        <v>0</v>
      </c>
      <c r="O49" s="1083">
        <v>0</v>
      </c>
      <c r="P49" s="1083">
        <v>0</v>
      </c>
      <c r="Q49" s="1083">
        <v>0</v>
      </c>
      <c r="R49" s="1083">
        <v>0</v>
      </c>
      <c r="S49" s="1083">
        <v>22.137</v>
      </c>
      <c r="T49" s="1083">
        <v>0</v>
      </c>
      <c r="U49" s="1083">
        <v>0</v>
      </c>
      <c r="V49" s="1083">
        <v>0</v>
      </c>
      <c r="W49" s="1083">
        <v>0</v>
      </c>
      <c r="X49" s="1083">
        <v>0</v>
      </c>
      <c r="Y49" s="1083">
        <v>0</v>
      </c>
      <c r="Z49" s="1083">
        <v>0</v>
      </c>
      <c r="AA49" s="1083">
        <v>0</v>
      </c>
      <c r="AB49" s="1083">
        <v>0</v>
      </c>
      <c r="AC49" s="1083">
        <v>0</v>
      </c>
      <c r="AD49" s="1083">
        <v>0</v>
      </c>
      <c r="AE49" s="1083">
        <v>0</v>
      </c>
      <c r="AF49" s="1083">
        <v>0</v>
      </c>
      <c r="AG49" s="1083">
        <v>0</v>
      </c>
      <c r="AH49" s="1083">
        <v>0</v>
      </c>
      <c r="AI49" s="1083">
        <v>24.213999999999999</v>
      </c>
    </row>
    <row r="50" spans="2:38" x14ac:dyDescent="0.3">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row>
    <row r="51" spans="2:38" x14ac:dyDescent="0.3">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row>
    <row r="52" spans="2:38" x14ac:dyDescent="0.3">
      <c r="C52" s="92"/>
      <c r="D52" s="92"/>
      <c r="E52" s="92"/>
      <c r="F52" s="92"/>
      <c r="G52" s="92"/>
      <c r="H52" s="92"/>
      <c r="I52" s="92"/>
      <c r="J52" s="92"/>
      <c r="K52" s="92"/>
      <c r="L52" s="92"/>
      <c r="M52" s="92"/>
      <c r="N52" s="92"/>
      <c r="O52" s="92"/>
      <c r="P52" s="92"/>
      <c r="Q52" s="92"/>
      <c r="R52" s="92"/>
      <c r="S52" s="92"/>
    </row>
    <row r="53" spans="2:38" x14ac:dyDescent="0.3">
      <c r="B53" s="121" t="s">
        <v>1929</v>
      </c>
      <c r="C53" s="92"/>
      <c r="D53" s="92"/>
      <c r="E53" s="92"/>
      <c r="F53" s="92"/>
      <c r="G53" s="92"/>
      <c r="H53" s="92"/>
      <c r="I53" s="92"/>
      <c r="J53" s="92"/>
      <c r="K53" s="92"/>
      <c r="L53" s="92"/>
      <c r="M53" s="92"/>
      <c r="N53" s="92"/>
      <c r="O53" s="92"/>
      <c r="P53" s="92"/>
      <c r="Q53" s="92"/>
      <c r="R53" s="92"/>
      <c r="S53" s="92"/>
    </row>
    <row r="54" spans="2:38" x14ac:dyDescent="0.3">
      <c r="B54" s="4" t="str">
        <f>Stichtag &amp; " - in % (im Verhältnis zu den im Nenner erfassten Gesamtaktiva)"</f>
        <v>31.12.2024 - in % (im Verhältnis zu den im Nenner erfassten Gesamtaktiva)</v>
      </c>
      <c r="C54" s="92"/>
      <c r="D54" s="92"/>
      <c r="E54" s="92"/>
      <c r="F54" s="92"/>
      <c r="G54" s="92"/>
      <c r="H54" s="92"/>
      <c r="I54" s="92"/>
      <c r="J54" s="92"/>
      <c r="K54" s="92"/>
      <c r="L54" s="92"/>
      <c r="M54" s="92"/>
      <c r="N54" s="92"/>
      <c r="O54" s="92"/>
      <c r="P54" s="92"/>
      <c r="Q54" s="92"/>
      <c r="R54" s="92"/>
      <c r="S54" s="92"/>
    </row>
    <row r="55" spans="2:38" x14ac:dyDescent="0.3">
      <c r="C55" s="92"/>
      <c r="D55" s="92"/>
      <c r="E55" s="92"/>
      <c r="F55" s="92"/>
      <c r="G55" s="92"/>
      <c r="H55" s="92"/>
      <c r="I55" s="92"/>
      <c r="J55" s="92"/>
      <c r="K55" s="92"/>
      <c r="L55" s="92"/>
      <c r="M55" s="92"/>
      <c r="N55" s="92"/>
      <c r="O55" s="92"/>
      <c r="P55" s="92"/>
      <c r="Q55" s="92"/>
      <c r="R55" s="92"/>
      <c r="S55" s="92"/>
    </row>
    <row r="56" spans="2:38" x14ac:dyDescent="0.3">
      <c r="C56" s="128"/>
      <c r="D56" s="16" t="s">
        <v>183</v>
      </c>
      <c r="E56" s="16" t="s">
        <v>184</v>
      </c>
      <c r="F56" s="16" t="s">
        <v>185</v>
      </c>
      <c r="G56" s="16" t="s">
        <v>221</v>
      </c>
      <c r="H56" s="92"/>
      <c r="I56" s="92"/>
      <c r="J56" s="92"/>
      <c r="K56" s="92"/>
      <c r="L56" s="92"/>
      <c r="M56" s="92"/>
      <c r="N56" s="92"/>
      <c r="O56" s="92"/>
      <c r="P56" s="92"/>
      <c r="Q56" s="92"/>
      <c r="R56" s="92"/>
      <c r="S56" s="92"/>
    </row>
    <row r="57" spans="2:38" x14ac:dyDescent="0.3">
      <c r="C57" s="128"/>
      <c r="D57" s="1382" t="s">
        <v>1836</v>
      </c>
      <c r="E57" s="1382"/>
      <c r="F57" s="1382"/>
      <c r="G57" s="1283" t="s">
        <v>1837</v>
      </c>
      <c r="H57" s="92"/>
      <c r="I57" s="92"/>
      <c r="J57" s="92"/>
      <c r="K57" s="92"/>
      <c r="L57" s="92"/>
      <c r="M57" s="92"/>
      <c r="N57" s="92"/>
      <c r="O57" s="92"/>
      <c r="P57" s="92"/>
      <c r="Q57" s="92"/>
      <c r="R57" s="92"/>
      <c r="S57" s="92"/>
    </row>
    <row r="58" spans="2:38" ht="66" x14ac:dyDescent="0.3">
      <c r="C58" s="282"/>
      <c r="D58" s="900" t="s">
        <v>1930</v>
      </c>
      <c r="E58" s="898" t="s">
        <v>1931</v>
      </c>
      <c r="F58" s="901" t="s">
        <v>1932</v>
      </c>
      <c r="G58" s="1284"/>
      <c r="H58" s="92"/>
      <c r="I58" s="92"/>
      <c r="J58" s="92"/>
      <c r="K58" s="92"/>
      <c r="L58" s="92"/>
      <c r="M58" s="92"/>
      <c r="N58" s="92"/>
      <c r="O58" s="92"/>
      <c r="P58" s="92"/>
      <c r="Q58" s="92"/>
      <c r="R58" s="92"/>
      <c r="S58" s="92"/>
    </row>
    <row r="59" spans="2:38" x14ac:dyDescent="0.3">
      <c r="B59" s="280" t="s">
        <v>725</v>
      </c>
      <c r="C59" s="902" t="s">
        <v>1933</v>
      </c>
      <c r="D59" s="903">
        <v>0.5</v>
      </c>
      <c r="E59" s="904">
        <v>0</v>
      </c>
      <c r="F59" s="904">
        <v>0.5</v>
      </c>
      <c r="G59" s="904">
        <v>87.432000000000002</v>
      </c>
      <c r="H59" s="92"/>
      <c r="I59" s="92"/>
      <c r="J59" s="92"/>
      <c r="K59" s="92"/>
      <c r="L59" s="92"/>
      <c r="M59" s="92"/>
      <c r="N59" s="92"/>
      <c r="O59" s="92"/>
      <c r="P59" s="92"/>
      <c r="Q59" s="92"/>
      <c r="R59" s="92"/>
      <c r="S59" s="92"/>
    </row>
    <row r="60" spans="2:38" x14ac:dyDescent="0.3">
      <c r="B60" s="280" t="s">
        <v>818</v>
      </c>
      <c r="C60" s="905" t="s">
        <v>1934</v>
      </c>
      <c r="D60" s="906">
        <v>1.0740000000000001</v>
      </c>
      <c r="E60" s="906">
        <v>0</v>
      </c>
      <c r="F60" s="906">
        <v>1.0740000000000001</v>
      </c>
      <c r="G60" s="906">
        <v>78.971999999999994</v>
      </c>
      <c r="H60" s="92"/>
      <c r="I60" s="92"/>
      <c r="J60" s="92"/>
      <c r="K60" s="92"/>
      <c r="L60" s="92"/>
      <c r="M60" s="92"/>
      <c r="N60" s="92"/>
      <c r="O60" s="92"/>
      <c r="P60" s="92"/>
      <c r="Q60" s="92"/>
      <c r="R60" s="92"/>
      <c r="S60" s="92"/>
    </row>
    <row r="61" spans="2:38" x14ac:dyDescent="0.3">
      <c r="C61" s="92"/>
      <c r="D61" s="92"/>
      <c r="E61" s="92"/>
      <c r="F61" s="92"/>
      <c r="G61" s="92"/>
      <c r="H61" s="92"/>
      <c r="I61" s="92"/>
      <c r="J61" s="92"/>
      <c r="K61" s="92"/>
      <c r="L61" s="92"/>
      <c r="M61" s="92"/>
      <c r="N61" s="92"/>
      <c r="O61" s="92"/>
      <c r="P61" s="92"/>
      <c r="Q61" s="92"/>
      <c r="R61" s="92"/>
      <c r="S61" s="92"/>
    </row>
    <row r="62" spans="2:38" x14ac:dyDescent="0.3">
      <c r="C62" s="92"/>
      <c r="D62" s="92"/>
      <c r="E62" s="92"/>
      <c r="F62" s="92"/>
      <c r="G62" s="92"/>
      <c r="H62" s="92"/>
      <c r="I62" s="92"/>
      <c r="J62" s="92"/>
      <c r="K62" s="92"/>
      <c r="L62" s="92"/>
      <c r="M62" s="92"/>
      <c r="N62" s="92"/>
      <c r="O62" s="92"/>
      <c r="P62" s="92"/>
      <c r="Q62" s="92"/>
      <c r="R62" s="92"/>
      <c r="S62" s="92"/>
    </row>
    <row r="63" spans="2:38" x14ac:dyDescent="0.3">
      <c r="C63" s="92"/>
      <c r="D63" s="92"/>
      <c r="E63" s="92"/>
      <c r="F63" s="92"/>
      <c r="G63" s="92"/>
      <c r="H63" s="92"/>
      <c r="I63" s="92"/>
      <c r="J63" s="92"/>
      <c r="K63" s="92"/>
      <c r="L63" s="92"/>
      <c r="M63" s="92"/>
      <c r="N63" s="92"/>
      <c r="O63" s="92"/>
      <c r="P63" s="92"/>
      <c r="Q63" s="92"/>
      <c r="R63" s="92"/>
      <c r="S63" s="92"/>
    </row>
    <row r="64" spans="2:38" x14ac:dyDescent="0.3">
      <c r="C64" s="92"/>
      <c r="D64" s="92"/>
      <c r="E64" s="92"/>
      <c r="G64" s="92"/>
      <c r="H64" s="92"/>
      <c r="I64" s="92"/>
      <c r="J64" s="92"/>
      <c r="K64" s="92"/>
      <c r="L64" s="92"/>
      <c r="M64" s="92"/>
      <c r="N64" s="92"/>
      <c r="O64" s="92"/>
      <c r="P64" s="92"/>
      <c r="Q64" s="92"/>
      <c r="R64" s="92"/>
      <c r="S64" s="92"/>
    </row>
    <row r="65" spans="3:19" x14ac:dyDescent="0.3">
      <c r="C65" s="92"/>
      <c r="D65" s="92"/>
      <c r="E65" s="92"/>
      <c r="F65" s="92"/>
      <c r="G65" s="92"/>
      <c r="H65" s="92"/>
      <c r="I65" s="92"/>
      <c r="J65" s="92"/>
      <c r="K65" s="92"/>
      <c r="L65" s="92"/>
      <c r="M65" s="92"/>
      <c r="N65" s="92"/>
      <c r="O65" s="92"/>
      <c r="P65" s="92"/>
      <c r="Q65" s="92"/>
      <c r="R65" s="92"/>
      <c r="S65" s="92"/>
    </row>
    <row r="66" spans="3:19" x14ac:dyDescent="0.3">
      <c r="C66" s="92"/>
      <c r="D66" s="92"/>
      <c r="E66" s="92"/>
      <c r="F66" s="92"/>
      <c r="G66" s="92"/>
      <c r="H66" s="92"/>
      <c r="I66" s="92"/>
      <c r="J66" s="92"/>
      <c r="K66" s="92"/>
      <c r="L66" s="92"/>
      <c r="M66" s="92"/>
      <c r="N66" s="92"/>
      <c r="O66" s="92"/>
      <c r="P66" s="92"/>
      <c r="Q66" s="92"/>
      <c r="R66" s="92"/>
      <c r="S66" s="92"/>
    </row>
    <row r="67" spans="3:19" x14ac:dyDescent="0.3">
      <c r="C67" s="92"/>
      <c r="D67" s="92"/>
      <c r="E67" s="92"/>
      <c r="F67" s="92"/>
      <c r="G67" s="92"/>
      <c r="H67" s="92"/>
      <c r="I67" s="92"/>
      <c r="J67" s="92"/>
      <c r="K67" s="92"/>
      <c r="L67" s="92"/>
      <c r="M67" s="92"/>
      <c r="N67" s="92"/>
      <c r="O67" s="92"/>
      <c r="P67" s="92"/>
      <c r="Q67" s="92"/>
      <c r="R67" s="92"/>
      <c r="S67" s="92"/>
    </row>
    <row r="68" spans="3:19" x14ac:dyDescent="0.3">
      <c r="C68" s="92"/>
      <c r="D68" s="92"/>
      <c r="E68" s="92"/>
      <c r="F68" s="92"/>
      <c r="G68" s="92"/>
      <c r="H68" s="92"/>
      <c r="I68" s="92"/>
      <c r="J68" s="92"/>
      <c r="K68" s="92"/>
      <c r="L68" s="92"/>
      <c r="M68" s="92"/>
      <c r="N68" s="92"/>
      <c r="O68" s="92"/>
      <c r="P68" s="92"/>
      <c r="Q68" s="92"/>
      <c r="R68" s="92"/>
      <c r="S68" s="92"/>
    </row>
    <row r="69" spans="3:19" x14ac:dyDescent="0.3">
      <c r="C69" s="92"/>
      <c r="D69" s="92"/>
      <c r="E69" s="92"/>
      <c r="F69" s="92"/>
      <c r="G69" s="92"/>
      <c r="H69" s="92"/>
      <c r="I69" s="92"/>
      <c r="J69" s="92"/>
      <c r="K69" s="92"/>
      <c r="L69" s="92"/>
      <c r="M69" s="92"/>
      <c r="N69" s="92"/>
      <c r="O69" s="92"/>
      <c r="P69" s="92"/>
      <c r="Q69" s="92"/>
      <c r="R69" s="92"/>
      <c r="S69" s="92"/>
    </row>
    <row r="70" spans="3:19" x14ac:dyDescent="0.3">
      <c r="C70" s="92"/>
      <c r="D70" s="92"/>
      <c r="E70" s="92"/>
      <c r="F70" s="92"/>
      <c r="G70" s="92"/>
      <c r="H70" s="92"/>
      <c r="I70" s="92"/>
      <c r="J70" s="92"/>
      <c r="K70" s="92"/>
      <c r="L70" s="92"/>
      <c r="M70" s="92"/>
      <c r="N70" s="92"/>
      <c r="O70" s="92"/>
      <c r="P70" s="92"/>
      <c r="Q70" s="92"/>
      <c r="R70" s="92"/>
      <c r="S70" s="92"/>
    </row>
  </sheetData>
  <mergeCells count="36">
    <mergeCell ref="AI41:AI43"/>
    <mergeCell ref="V42:X42"/>
    <mergeCell ref="AA42:AC42"/>
    <mergeCell ref="AF42:AH42"/>
    <mergeCell ref="T40:X40"/>
    <mergeCell ref="Y40:AC40"/>
    <mergeCell ref="AD40:AH40"/>
    <mergeCell ref="U41:X41"/>
    <mergeCell ref="Z41:AC41"/>
    <mergeCell ref="AE41:AH41"/>
    <mergeCell ref="O41:R41"/>
    <mergeCell ref="F42:H42"/>
    <mergeCell ref="K42:M42"/>
    <mergeCell ref="P42:R42"/>
    <mergeCell ref="C13:S13"/>
    <mergeCell ref="C25:S25"/>
    <mergeCell ref="C31:S31"/>
    <mergeCell ref="D40:H40"/>
    <mergeCell ref="I40:M40"/>
    <mergeCell ref="N40:R40"/>
    <mergeCell ref="D57:F57"/>
    <mergeCell ref="G57:G58"/>
    <mergeCell ref="S41:S43"/>
    <mergeCell ref="C9:C10"/>
    <mergeCell ref="F9:I9"/>
    <mergeCell ref="K9:N9"/>
    <mergeCell ref="P9:S9"/>
    <mergeCell ref="G10:I10"/>
    <mergeCell ref="L10:N10"/>
    <mergeCell ref="Q10:S10"/>
    <mergeCell ref="D8:D11"/>
    <mergeCell ref="E8:I8"/>
    <mergeCell ref="J8:N8"/>
    <mergeCell ref="O8:S8"/>
    <mergeCell ref="E41:H41"/>
    <mergeCell ref="J41:M41"/>
  </mergeCells>
  <hyperlinks>
    <hyperlink ref="S2" location="_INDEX" display="Index" xr:uid="{0CBFF24F-9FCB-49D6-A8ED-DFB66B1006F4}"/>
  </hyperlinks>
  <pageMargins left="0.7" right="0.7" top="0.75" bottom="0.75" header="0.3" footer="0.3"/>
  <pageSetup paperSize="9" scale="75"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EF98-D1A5-4FDB-BD4A-B89850D49743}">
  <sheetPr>
    <tabColor theme="5"/>
    <pageSetUpPr fitToPage="1"/>
  </sheetPr>
  <dimension ref="B2:H19"/>
  <sheetViews>
    <sheetView showGridLines="0" zoomScale="85" zoomScaleNormal="85" workbookViewId="0">
      <selection activeCell="H2" sqref="H2"/>
    </sheetView>
  </sheetViews>
  <sheetFormatPr baseColWidth="10" defaultColWidth="9" defaultRowHeight="16.5" x14ac:dyDescent="0.3"/>
  <cols>
    <col min="1" max="1" width="5" style="4" customWidth="1"/>
    <col min="2" max="2" width="9" style="4"/>
    <col min="3" max="8" width="30.625" style="4" customWidth="1"/>
    <col min="9" max="16384" width="9" style="4"/>
  </cols>
  <sheetData>
    <row r="2" spans="2:8" x14ac:dyDescent="0.3">
      <c r="B2" s="59" t="s">
        <v>1935</v>
      </c>
      <c r="H2" s="1028" t="s">
        <v>180</v>
      </c>
    </row>
    <row r="3" spans="2:8" x14ac:dyDescent="0.3">
      <c r="B3" s="4" t="str">
        <f>Stichtag &amp; Einheit_Mio</f>
        <v>31.12.2024 - in Mio. €</v>
      </c>
    </row>
    <row r="5" spans="2:8" x14ac:dyDescent="0.3">
      <c r="C5" s="16" t="s">
        <v>183</v>
      </c>
      <c r="D5" s="16" t="s">
        <v>184</v>
      </c>
      <c r="E5" s="16" t="s">
        <v>185</v>
      </c>
      <c r="F5" s="16" t="s">
        <v>221</v>
      </c>
      <c r="G5" s="16" t="s">
        <v>222</v>
      </c>
      <c r="H5" s="16" t="s">
        <v>284</v>
      </c>
    </row>
    <row r="6" spans="2:8" ht="33" x14ac:dyDescent="0.3">
      <c r="C6" s="859" t="s">
        <v>1936</v>
      </c>
      <c r="D6" s="89" t="s">
        <v>1937</v>
      </c>
      <c r="E6" s="859" t="s">
        <v>1104</v>
      </c>
      <c r="F6" s="887" t="s">
        <v>1938</v>
      </c>
      <c r="G6" s="888" t="s">
        <v>1939</v>
      </c>
      <c r="H6" s="855" t="s">
        <v>1940</v>
      </c>
    </row>
    <row r="7" spans="2:8" ht="18" customHeight="1" x14ac:dyDescent="0.3">
      <c r="B7" s="280" t="s">
        <v>725</v>
      </c>
      <c r="C7" s="1401" t="s">
        <v>1941</v>
      </c>
      <c r="D7" s="966" t="s">
        <v>1942</v>
      </c>
      <c r="E7" s="967">
        <v>0</v>
      </c>
      <c r="F7" s="968">
        <v>0</v>
      </c>
      <c r="G7" s="968">
        <v>0</v>
      </c>
      <c r="H7" s="969">
        <v>0</v>
      </c>
    </row>
    <row r="8" spans="2:8" x14ac:dyDescent="0.3">
      <c r="B8" s="280" t="s">
        <v>818</v>
      </c>
      <c r="C8" s="1402"/>
      <c r="D8" s="970" t="s">
        <v>1075</v>
      </c>
      <c r="E8" s="971">
        <v>0</v>
      </c>
      <c r="F8" s="972">
        <v>0</v>
      </c>
      <c r="G8" s="972">
        <v>0</v>
      </c>
      <c r="H8" s="973">
        <v>0</v>
      </c>
    </row>
    <row r="9" spans="2:8" ht="33" x14ac:dyDescent="0.3">
      <c r="B9" s="280" t="s">
        <v>1068</v>
      </c>
      <c r="C9" s="1402"/>
      <c r="D9" s="974" t="s">
        <v>1943</v>
      </c>
      <c r="E9" s="975">
        <v>0</v>
      </c>
      <c r="F9" s="976">
        <v>0</v>
      </c>
      <c r="G9" s="976">
        <v>0</v>
      </c>
      <c r="H9" s="977">
        <v>0</v>
      </c>
    </row>
    <row r="10" spans="2:8" x14ac:dyDescent="0.3">
      <c r="B10" s="280" t="s">
        <v>1070</v>
      </c>
      <c r="C10" s="1403"/>
      <c r="D10" s="978" t="s">
        <v>1944</v>
      </c>
      <c r="E10" s="979">
        <v>0</v>
      </c>
      <c r="F10" s="980">
        <v>0</v>
      </c>
      <c r="G10" s="980">
        <v>0</v>
      </c>
      <c r="H10" s="981">
        <v>0</v>
      </c>
    </row>
    <row r="11" spans="2:8" ht="18" customHeight="1" x14ac:dyDescent="0.3">
      <c r="B11" s="280" t="s">
        <v>1072</v>
      </c>
      <c r="C11" s="1378" t="s">
        <v>1945</v>
      </c>
      <c r="D11" s="982" t="s">
        <v>1942</v>
      </c>
      <c r="E11" s="983">
        <v>343</v>
      </c>
      <c r="F11" s="984" t="s">
        <v>683</v>
      </c>
      <c r="G11" s="984" t="s">
        <v>683</v>
      </c>
      <c r="H11" s="985" t="s">
        <v>540</v>
      </c>
    </row>
    <row r="12" spans="2:8" ht="33" x14ac:dyDescent="0.3">
      <c r="B12" s="280" t="s">
        <v>1074</v>
      </c>
      <c r="C12" s="1378"/>
      <c r="D12" s="986" t="s">
        <v>1075</v>
      </c>
      <c r="E12" s="975">
        <v>771.1</v>
      </c>
      <c r="F12" s="976" t="s">
        <v>683</v>
      </c>
      <c r="G12" s="976" t="s">
        <v>683</v>
      </c>
      <c r="H12" s="977" t="s">
        <v>1946</v>
      </c>
    </row>
    <row r="13" spans="2:8" ht="33" x14ac:dyDescent="0.3">
      <c r="B13" s="280" t="s">
        <v>1076</v>
      </c>
      <c r="C13" s="1378"/>
      <c r="D13" s="974" t="s">
        <v>1943</v>
      </c>
      <c r="E13" s="975">
        <v>297.39999999999998</v>
      </c>
      <c r="F13" s="976" t="s">
        <v>683</v>
      </c>
      <c r="G13" s="976">
        <v>0</v>
      </c>
      <c r="H13" s="977" t="s">
        <v>1947</v>
      </c>
    </row>
    <row r="14" spans="2:8" x14ac:dyDescent="0.3">
      <c r="B14" s="280" t="s">
        <v>1078</v>
      </c>
      <c r="C14" s="1378"/>
      <c r="D14" s="987" t="s">
        <v>1948</v>
      </c>
      <c r="E14" s="975">
        <v>356.1</v>
      </c>
      <c r="F14" s="976" t="s">
        <v>683</v>
      </c>
      <c r="G14" s="976">
        <v>0</v>
      </c>
      <c r="H14" s="977">
        <v>0</v>
      </c>
    </row>
    <row r="15" spans="2:8" ht="33" x14ac:dyDescent="0.3">
      <c r="B15" s="280" t="s">
        <v>1080</v>
      </c>
      <c r="C15" s="1378"/>
      <c r="D15" s="974" t="s">
        <v>1863</v>
      </c>
      <c r="E15" s="975">
        <v>164.1</v>
      </c>
      <c r="F15" s="976" t="s">
        <v>683</v>
      </c>
      <c r="G15" s="976">
        <v>0</v>
      </c>
      <c r="H15" s="977" t="s">
        <v>1947</v>
      </c>
    </row>
    <row r="16" spans="2:8" ht="33" x14ac:dyDescent="0.3">
      <c r="B16" s="280" t="s">
        <v>1082</v>
      </c>
      <c r="C16" s="1378"/>
      <c r="D16" s="974" t="s">
        <v>1864</v>
      </c>
      <c r="E16" s="975">
        <v>0</v>
      </c>
      <c r="F16" s="976">
        <v>0</v>
      </c>
      <c r="G16" s="976">
        <v>0</v>
      </c>
      <c r="H16" s="977">
        <v>0</v>
      </c>
    </row>
    <row r="17" spans="2:8" x14ac:dyDescent="0.3">
      <c r="B17" s="280" t="s">
        <v>1083</v>
      </c>
      <c r="C17" s="1378"/>
      <c r="D17" s="988" t="s">
        <v>1949</v>
      </c>
      <c r="E17" s="989">
        <v>13.3</v>
      </c>
      <c r="F17" s="990" t="s">
        <v>683</v>
      </c>
      <c r="G17" s="990">
        <v>0</v>
      </c>
      <c r="H17" s="990" t="s">
        <v>540</v>
      </c>
    </row>
    <row r="18" spans="2:8" x14ac:dyDescent="0.3">
      <c r="B18" s="280"/>
      <c r="F18" s="991"/>
      <c r="G18" s="991"/>
      <c r="H18" s="992"/>
    </row>
    <row r="19" spans="2:8" x14ac:dyDescent="0.3">
      <c r="B19" s="280"/>
      <c r="C19" s="882"/>
      <c r="D19" s="882"/>
      <c r="F19" s="60"/>
      <c r="G19" s="60"/>
      <c r="H19" s="60"/>
    </row>
  </sheetData>
  <mergeCells count="2">
    <mergeCell ref="C7:C10"/>
    <mergeCell ref="C11:C17"/>
  </mergeCells>
  <hyperlinks>
    <hyperlink ref="H2" location="_INDEX" display="Index" xr:uid="{EA8BA2DD-CDB9-4E02-BD0C-01D7609AEEFF}"/>
  </hyperlinks>
  <pageMargins left="0.7" right="0.7" top="0.75" bottom="0.75"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937B-273D-403B-88C5-CC3E39BEDB91}">
  <sheetPr codeName="Tabelle7">
    <tabColor theme="5"/>
    <pageSetUpPr fitToPage="1"/>
  </sheetPr>
  <dimension ref="B2:H22"/>
  <sheetViews>
    <sheetView showGridLines="0" zoomScale="115" zoomScaleNormal="115" workbookViewId="0"/>
  </sheetViews>
  <sheetFormatPr baseColWidth="10" defaultColWidth="9" defaultRowHeight="16.5" x14ac:dyDescent="0.3"/>
  <cols>
    <col min="1" max="1" width="6.875" style="4" customWidth="1"/>
    <col min="2" max="2" width="8.5" style="60" customWidth="1"/>
    <col min="3" max="3" width="96.75" style="4" customWidth="1"/>
    <col min="4" max="8" width="14.625" style="4" customWidth="1"/>
    <col min="9" max="9" width="25.375" style="4" customWidth="1"/>
    <col min="10" max="16384" width="9" style="4"/>
  </cols>
  <sheetData>
    <row r="2" spans="2:8" x14ac:dyDescent="0.3">
      <c r="B2" s="59" t="s">
        <v>342</v>
      </c>
      <c r="H2" s="1028" t="s">
        <v>180</v>
      </c>
    </row>
    <row r="3" spans="2:8" x14ac:dyDescent="0.3">
      <c r="B3" s="4" t="str">
        <f>Stichtag &amp; Einheit_Mio</f>
        <v>31.12.2024 - in Mio. €</v>
      </c>
    </row>
    <row r="5" spans="2:8" x14ac:dyDescent="0.3">
      <c r="B5" s="452"/>
      <c r="D5" s="63" t="s">
        <v>183</v>
      </c>
      <c r="E5" s="63" t="s">
        <v>184</v>
      </c>
      <c r="F5" s="63" t="s">
        <v>185</v>
      </c>
      <c r="G5" s="63" t="s">
        <v>221</v>
      </c>
      <c r="H5" s="63" t="s">
        <v>222</v>
      </c>
    </row>
    <row r="6" spans="2:8" x14ac:dyDescent="0.3">
      <c r="B6" s="4"/>
      <c r="D6" s="1242" t="s">
        <v>219</v>
      </c>
      <c r="E6" s="1239" t="s">
        <v>343</v>
      </c>
      <c r="F6" s="1239"/>
      <c r="G6" s="1239"/>
      <c r="H6" s="1239"/>
    </row>
    <row r="7" spans="2:8" ht="33" x14ac:dyDescent="0.3">
      <c r="B7" s="76"/>
      <c r="C7" s="76"/>
      <c r="D7" s="1243"/>
      <c r="E7" s="77" t="s">
        <v>344</v>
      </c>
      <c r="F7" s="77" t="s">
        <v>345</v>
      </c>
      <c r="G7" s="78" t="s">
        <v>346</v>
      </c>
      <c r="H7" s="77" t="s">
        <v>347</v>
      </c>
    </row>
    <row r="8" spans="2:8" ht="16.5" customHeight="1" x14ac:dyDescent="0.3">
      <c r="B8" s="1023">
        <v>1</v>
      </c>
      <c r="C8" s="80" t="s">
        <v>348</v>
      </c>
      <c r="D8" s="724">
        <v>34501</v>
      </c>
      <c r="E8" s="724">
        <v>29196</v>
      </c>
      <c r="F8" s="724">
        <v>3108</v>
      </c>
      <c r="G8" s="724">
        <v>2197</v>
      </c>
      <c r="H8" s="725">
        <v>803</v>
      </c>
    </row>
    <row r="9" spans="2:8" ht="16.5" customHeight="1" x14ac:dyDescent="0.3">
      <c r="B9" s="1024">
        <v>2</v>
      </c>
      <c r="C9" s="81" t="s">
        <v>349</v>
      </c>
      <c r="D9" s="726">
        <v>2172</v>
      </c>
      <c r="E9" s="726">
        <v>0</v>
      </c>
      <c r="F9" s="726">
        <v>0</v>
      </c>
      <c r="G9" s="726">
        <v>2172</v>
      </c>
      <c r="H9" s="727">
        <v>538</v>
      </c>
    </row>
    <row r="10" spans="2:8" ht="16.5" customHeight="1" x14ac:dyDescent="0.3">
      <c r="B10" s="1024">
        <v>3</v>
      </c>
      <c r="C10" s="81" t="s">
        <v>350</v>
      </c>
      <c r="D10" s="726">
        <v>32329</v>
      </c>
      <c r="E10" s="726">
        <v>29196</v>
      </c>
      <c r="F10" s="726">
        <v>3108</v>
      </c>
      <c r="G10" s="726">
        <v>25</v>
      </c>
      <c r="H10" s="727">
        <v>265</v>
      </c>
    </row>
    <row r="11" spans="2:8" ht="16.5" customHeight="1" x14ac:dyDescent="0.3">
      <c r="B11" s="1024">
        <v>4</v>
      </c>
      <c r="C11" s="81" t="s">
        <v>351</v>
      </c>
      <c r="D11" s="726">
        <v>2708</v>
      </c>
      <c r="E11" s="726">
        <v>2435</v>
      </c>
      <c r="F11" s="726">
        <v>273</v>
      </c>
      <c r="G11" s="726">
        <v>0</v>
      </c>
      <c r="H11" s="729"/>
    </row>
    <row r="12" spans="2:8" ht="16.5" customHeight="1" x14ac:dyDescent="0.3">
      <c r="B12" s="1025">
        <v>5</v>
      </c>
      <c r="C12" s="83" t="s">
        <v>352</v>
      </c>
      <c r="D12" s="728">
        <v>0</v>
      </c>
      <c r="E12" s="728">
        <v>0</v>
      </c>
      <c r="F12" s="728">
        <v>0</v>
      </c>
      <c r="G12" s="728">
        <v>0</v>
      </c>
      <c r="H12" s="729"/>
    </row>
    <row r="13" spans="2:8" ht="16.5" customHeight="1" x14ac:dyDescent="0.3">
      <c r="B13" s="1025">
        <v>6</v>
      </c>
      <c r="C13" s="83" t="s">
        <v>353</v>
      </c>
      <c r="D13" s="728">
        <v>67</v>
      </c>
      <c r="E13" s="728">
        <v>0</v>
      </c>
      <c r="F13" s="728">
        <v>0</v>
      </c>
      <c r="G13" s="728">
        <v>67</v>
      </c>
      <c r="H13" s="729"/>
    </row>
    <row r="14" spans="2:8" ht="16.5" customHeight="1" x14ac:dyDescent="0.3">
      <c r="B14" s="1025">
        <v>7</v>
      </c>
      <c r="C14" s="83" t="s">
        <v>354</v>
      </c>
      <c r="D14" s="728">
        <v>114</v>
      </c>
      <c r="E14" s="728">
        <v>114</v>
      </c>
      <c r="F14" s="728">
        <v>0</v>
      </c>
      <c r="G14" s="728">
        <v>0</v>
      </c>
      <c r="H14" s="729"/>
    </row>
    <row r="15" spans="2:8" ht="16.5" customHeight="1" x14ac:dyDescent="0.3">
      <c r="B15" s="1025">
        <v>8</v>
      </c>
      <c r="C15" s="83" t="s">
        <v>355</v>
      </c>
      <c r="D15" s="728">
        <v>0</v>
      </c>
      <c r="E15" s="728">
        <v>0</v>
      </c>
      <c r="F15" s="728">
        <v>0</v>
      </c>
      <c r="G15" s="728">
        <v>0</v>
      </c>
      <c r="H15" s="729"/>
    </row>
    <row r="16" spans="2:8" ht="16.5" customHeight="1" x14ac:dyDescent="0.3">
      <c r="B16" s="1025">
        <v>9</v>
      </c>
      <c r="C16" s="83" t="s">
        <v>356</v>
      </c>
      <c r="D16" s="728">
        <v>-3755</v>
      </c>
      <c r="E16" s="728">
        <v>-3755</v>
      </c>
      <c r="F16" s="728">
        <v>0</v>
      </c>
      <c r="G16" s="728">
        <v>0</v>
      </c>
      <c r="H16" s="729"/>
    </row>
    <row r="17" spans="2:8" ht="16.5" customHeight="1" x14ac:dyDescent="0.3">
      <c r="B17" s="1025">
        <v>10</v>
      </c>
      <c r="C17" s="83" t="s">
        <v>357</v>
      </c>
      <c r="D17" s="728">
        <v>-71</v>
      </c>
      <c r="E17" s="728">
        <v>0</v>
      </c>
      <c r="F17" s="728">
        <v>-71</v>
      </c>
      <c r="G17" s="728">
        <v>0</v>
      </c>
      <c r="H17" s="729"/>
    </row>
    <row r="18" spans="2:8" ht="16.5" customHeight="1" x14ac:dyDescent="0.3">
      <c r="B18" s="1025">
        <v>11</v>
      </c>
      <c r="C18" s="83" t="s">
        <v>358</v>
      </c>
      <c r="D18" s="728">
        <v>5240</v>
      </c>
      <c r="E18" s="728">
        <v>5062</v>
      </c>
      <c r="F18" s="728">
        <v>-9</v>
      </c>
      <c r="G18" s="728">
        <v>187</v>
      </c>
      <c r="H18" s="729"/>
    </row>
    <row r="19" spans="2:8" ht="16.5" customHeight="1" x14ac:dyDescent="0.3">
      <c r="B19" s="1026">
        <v>12</v>
      </c>
      <c r="C19" s="85" t="s">
        <v>359</v>
      </c>
      <c r="D19" s="730">
        <v>36632</v>
      </c>
      <c r="E19" s="730">
        <v>33052</v>
      </c>
      <c r="F19" s="730">
        <v>3301</v>
      </c>
      <c r="G19" s="730">
        <v>279</v>
      </c>
      <c r="H19" s="731">
        <v>0</v>
      </c>
    </row>
    <row r="22" spans="2:8" x14ac:dyDescent="0.3">
      <c r="D22" s="9"/>
    </row>
  </sheetData>
  <mergeCells count="2">
    <mergeCell ref="D6:D7"/>
    <mergeCell ref="E6:H6"/>
  </mergeCells>
  <hyperlinks>
    <hyperlink ref="H2" location="_INDEX" display="Index" xr:uid="{443924F6-563D-4234-B6E1-D7EB1A5B7DD5}"/>
  </hyperlinks>
  <pageMargins left="0.70866141732283472" right="0.70866141732283472" top="0.74803149606299213" bottom="0.74803149606299213" header="0.31496062992125984" footer="0.31496062992125984"/>
  <pageSetup paperSize="9" scale="70" orientation="landscape" horizontalDpi="1200" verticalDpi="1200"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5"/>
    <pageSetUpPr fitToPage="1"/>
  </sheetPr>
  <dimension ref="A2:J125"/>
  <sheetViews>
    <sheetView showGridLines="0" topLeftCell="B111" zoomScaleNormal="100" workbookViewId="0">
      <selection activeCell="D20" sqref="D20"/>
    </sheetView>
  </sheetViews>
  <sheetFormatPr baseColWidth="10" defaultColWidth="9" defaultRowHeight="16.5" x14ac:dyDescent="0.3"/>
  <cols>
    <col min="1" max="1" width="5.625" style="4" customWidth="1"/>
    <col min="2" max="2" width="9" style="14"/>
    <col min="3" max="3" width="64.75" style="4" customWidth="1"/>
    <col min="4" max="4" width="35.375" style="94" customWidth="1"/>
    <col min="5" max="5" width="30.875" style="4" customWidth="1"/>
    <col min="6" max="16384" width="9" style="4"/>
  </cols>
  <sheetData>
    <row r="2" spans="2:10" x14ac:dyDescent="0.3">
      <c r="B2" s="93" t="s">
        <v>360</v>
      </c>
      <c r="E2" s="1028" t="s">
        <v>180</v>
      </c>
    </row>
    <row r="3" spans="2:10" x14ac:dyDescent="0.3">
      <c r="B3" s="4" t="str">
        <f>Stichtag &amp; Einheit_Mio</f>
        <v>31.12.2024 - in Mio. €</v>
      </c>
    </row>
    <row r="4" spans="2:10" x14ac:dyDescent="0.3">
      <c r="B4" s="95"/>
    </row>
    <row r="5" spans="2:10" x14ac:dyDescent="0.3">
      <c r="D5" s="100" t="s">
        <v>361</v>
      </c>
      <c r="E5" s="17" t="s">
        <v>362</v>
      </c>
    </row>
    <row r="6" spans="2:10" ht="66" x14ac:dyDescent="0.3">
      <c r="B6" s="215"/>
      <c r="C6" s="634"/>
      <c r="D6" s="635" t="s">
        <v>363</v>
      </c>
      <c r="E6" s="636" t="s">
        <v>364</v>
      </c>
    </row>
    <row r="7" spans="2:10" x14ac:dyDescent="0.3">
      <c r="B7" s="1246" t="s">
        <v>365</v>
      </c>
      <c r="C7" s="1246"/>
      <c r="D7" s="1246"/>
      <c r="E7" s="1246"/>
    </row>
    <row r="8" spans="2:10" x14ac:dyDescent="0.3">
      <c r="B8" s="65">
        <v>1</v>
      </c>
      <c r="C8" s="101" t="s">
        <v>366</v>
      </c>
      <c r="D8" s="102">
        <v>640</v>
      </c>
      <c r="E8" s="103"/>
    </row>
    <row r="9" spans="2:10" x14ac:dyDescent="0.3">
      <c r="B9" s="66"/>
      <c r="C9" s="104" t="s">
        <v>367</v>
      </c>
      <c r="D9" s="105">
        <v>100</v>
      </c>
      <c r="E9" s="23" t="s">
        <v>368</v>
      </c>
    </row>
    <row r="10" spans="2:10" x14ac:dyDescent="0.3">
      <c r="B10" s="66"/>
      <c r="C10" s="104" t="s">
        <v>369</v>
      </c>
      <c r="D10" s="23">
        <v>540</v>
      </c>
      <c r="E10" s="23" t="s">
        <v>370</v>
      </c>
    </row>
    <row r="11" spans="2:10" x14ac:dyDescent="0.3">
      <c r="B11" s="66">
        <v>2</v>
      </c>
      <c r="C11" s="106" t="s">
        <v>371</v>
      </c>
      <c r="D11" s="105">
        <v>835</v>
      </c>
      <c r="E11" s="107" t="s">
        <v>372</v>
      </c>
    </row>
    <row r="12" spans="2:10" x14ac:dyDescent="0.3">
      <c r="B12" s="66">
        <v>3</v>
      </c>
      <c r="C12" s="106" t="s">
        <v>373</v>
      </c>
      <c r="D12" s="105">
        <v>0</v>
      </c>
      <c r="E12" s="107"/>
    </row>
    <row r="13" spans="2:10" x14ac:dyDescent="0.3">
      <c r="B13" s="66" t="s">
        <v>374</v>
      </c>
      <c r="C13" s="106" t="s">
        <v>336</v>
      </c>
      <c r="D13" s="105">
        <v>0</v>
      </c>
      <c r="E13" s="107" t="s">
        <v>375</v>
      </c>
    </row>
    <row r="14" spans="2:10" ht="33" x14ac:dyDescent="0.3">
      <c r="B14" s="66">
        <v>4</v>
      </c>
      <c r="C14" s="119" t="s">
        <v>376</v>
      </c>
      <c r="D14" s="23">
        <v>0</v>
      </c>
      <c r="E14" s="23"/>
    </row>
    <row r="15" spans="2:10" x14ac:dyDescent="0.3">
      <c r="B15" s="66">
        <v>5</v>
      </c>
      <c r="C15" s="119" t="s">
        <v>377</v>
      </c>
      <c r="D15" s="23">
        <v>0</v>
      </c>
      <c r="E15" s="23"/>
      <c r="J15" s="36"/>
    </row>
    <row r="16" spans="2:10" ht="33" x14ac:dyDescent="0.3">
      <c r="B16" s="66" t="s">
        <v>378</v>
      </c>
      <c r="C16" s="119" t="s">
        <v>379</v>
      </c>
      <c r="D16" s="23">
        <v>225</v>
      </c>
      <c r="E16" s="23" t="s">
        <v>380</v>
      </c>
    </row>
    <row r="17" spans="2:5" x14ac:dyDescent="0.3">
      <c r="B17" s="497">
        <v>6</v>
      </c>
      <c r="C17" s="637" t="s">
        <v>381</v>
      </c>
      <c r="D17" s="638">
        <v>1700</v>
      </c>
      <c r="E17" s="639"/>
    </row>
    <row r="18" spans="2:5" x14ac:dyDescent="0.3">
      <c r="B18" s="1244" t="s">
        <v>382</v>
      </c>
      <c r="C18" s="1244"/>
      <c r="D18" s="1244"/>
      <c r="E18" s="1244"/>
    </row>
    <row r="19" spans="2:5" x14ac:dyDescent="0.3">
      <c r="B19" s="65">
        <v>7</v>
      </c>
      <c r="C19" s="119" t="s">
        <v>383</v>
      </c>
      <c r="D19" s="102">
        <v>0</v>
      </c>
      <c r="E19" s="103" t="s">
        <v>384</v>
      </c>
    </row>
    <row r="20" spans="2:5" ht="33" x14ac:dyDescent="0.3">
      <c r="B20" s="66">
        <v>8</v>
      </c>
      <c r="C20" s="119" t="s">
        <v>385</v>
      </c>
      <c r="D20" s="105">
        <v>-4</v>
      </c>
      <c r="E20" s="107" t="s">
        <v>386</v>
      </c>
    </row>
    <row r="21" spans="2:5" x14ac:dyDescent="0.3">
      <c r="B21" s="110">
        <v>9</v>
      </c>
      <c r="C21" s="119" t="s">
        <v>387</v>
      </c>
      <c r="D21" s="23"/>
      <c r="E21" s="23"/>
    </row>
    <row r="22" spans="2:5" ht="49.5" x14ac:dyDescent="0.3">
      <c r="B22" s="66">
        <v>10</v>
      </c>
      <c r="C22" s="119" t="s">
        <v>388</v>
      </c>
      <c r="D22" s="23">
        <v>0</v>
      </c>
      <c r="E22" s="23"/>
    </row>
    <row r="23" spans="2:5" ht="36.75" customHeight="1" x14ac:dyDescent="0.3">
      <c r="B23" s="66">
        <v>11</v>
      </c>
      <c r="C23" s="119" t="s">
        <v>389</v>
      </c>
      <c r="D23" s="105">
        <v>0</v>
      </c>
      <c r="E23" s="107"/>
    </row>
    <row r="24" spans="2:5" x14ac:dyDescent="0.3">
      <c r="B24" s="66">
        <v>12</v>
      </c>
      <c r="C24" s="119" t="s">
        <v>390</v>
      </c>
      <c r="D24" s="105">
        <v>-4</v>
      </c>
      <c r="E24" s="50"/>
    </row>
    <row r="25" spans="2:5" ht="24" customHeight="1" x14ac:dyDescent="0.3">
      <c r="B25" s="66">
        <v>13</v>
      </c>
      <c r="C25" s="119" t="s">
        <v>391</v>
      </c>
      <c r="D25" s="23">
        <v>0</v>
      </c>
      <c r="E25" s="23"/>
    </row>
    <row r="26" spans="2:5" ht="33" x14ac:dyDescent="0.3">
      <c r="B26" s="66">
        <v>14</v>
      </c>
      <c r="C26" s="119" t="s">
        <v>392</v>
      </c>
      <c r="D26" s="105">
        <v>0</v>
      </c>
      <c r="E26" s="107"/>
    </row>
    <row r="27" spans="2:5" x14ac:dyDescent="0.3">
      <c r="B27" s="66">
        <v>15</v>
      </c>
      <c r="C27" s="119" t="s">
        <v>393</v>
      </c>
      <c r="D27" s="23">
        <v>0</v>
      </c>
      <c r="E27" s="23"/>
    </row>
    <row r="28" spans="2:5" ht="33" x14ac:dyDescent="0.3">
      <c r="B28" s="66">
        <v>16</v>
      </c>
      <c r="C28" s="119" t="s">
        <v>394</v>
      </c>
      <c r="D28" s="105">
        <v>0</v>
      </c>
      <c r="E28" s="107"/>
    </row>
    <row r="29" spans="2:5" ht="66" x14ac:dyDescent="0.3">
      <c r="B29" s="66">
        <v>17</v>
      </c>
      <c r="C29" s="119" t="s">
        <v>395</v>
      </c>
      <c r="D29" s="23">
        <v>0</v>
      </c>
      <c r="E29" s="23"/>
    </row>
    <row r="30" spans="2:5" ht="66" x14ac:dyDescent="0.3">
      <c r="B30" s="66">
        <v>18</v>
      </c>
      <c r="C30" s="119" t="s">
        <v>396</v>
      </c>
      <c r="D30" s="105">
        <v>0</v>
      </c>
      <c r="E30" s="50"/>
    </row>
    <row r="31" spans="2:5" ht="66" x14ac:dyDescent="0.3">
      <c r="B31" s="66">
        <v>19</v>
      </c>
      <c r="C31" s="119" t="s">
        <v>397</v>
      </c>
      <c r="D31" s="23">
        <v>0</v>
      </c>
      <c r="E31" s="23"/>
    </row>
    <row r="32" spans="2:5" x14ac:dyDescent="0.3">
      <c r="B32" s="110">
        <v>20</v>
      </c>
      <c r="C32" s="119" t="s">
        <v>387</v>
      </c>
      <c r="D32" s="23"/>
      <c r="E32" s="23"/>
    </row>
    <row r="33" spans="2:10" ht="49.5" x14ac:dyDescent="0.3">
      <c r="B33" s="66" t="s">
        <v>398</v>
      </c>
      <c r="C33" s="119" t="s">
        <v>399</v>
      </c>
      <c r="D33" s="23">
        <v>-16</v>
      </c>
      <c r="E33" s="23"/>
    </row>
    <row r="34" spans="2:10" ht="33" x14ac:dyDescent="0.3">
      <c r="B34" s="66" t="s">
        <v>400</v>
      </c>
      <c r="C34" s="120" t="s">
        <v>401</v>
      </c>
      <c r="D34" s="23">
        <v>0</v>
      </c>
      <c r="E34" s="23"/>
    </row>
    <row r="35" spans="2:10" x14ac:dyDescent="0.3">
      <c r="B35" s="66" t="s">
        <v>402</v>
      </c>
      <c r="C35" s="120" t="s">
        <v>403</v>
      </c>
      <c r="D35" s="23">
        <v>-16</v>
      </c>
      <c r="E35" s="23"/>
    </row>
    <row r="36" spans="2:10" x14ac:dyDescent="0.3">
      <c r="B36" s="66" t="s">
        <v>404</v>
      </c>
      <c r="C36" s="120" t="s">
        <v>405</v>
      </c>
      <c r="D36" s="23">
        <v>0</v>
      </c>
      <c r="E36" s="23"/>
    </row>
    <row r="37" spans="2:10" ht="51" customHeight="1" x14ac:dyDescent="0.3">
      <c r="B37" s="66">
        <v>21</v>
      </c>
      <c r="C37" s="119" t="s">
        <v>406</v>
      </c>
      <c r="D37" s="23">
        <v>0</v>
      </c>
      <c r="E37" s="23"/>
    </row>
    <row r="38" spans="2:10" x14ac:dyDescent="0.3">
      <c r="B38" s="66">
        <v>22</v>
      </c>
      <c r="C38" s="119" t="s">
        <v>407</v>
      </c>
      <c r="D38" s="23">
        <v>0</v>
      </c>
      <c r="E38" s="23"/>
    </row>
    <row r="39" spans="2:10" ht="49.5" x14ac:dyDescent="0.3">
      <c r="B39" s="66">
        <v>23</v>
      </c>
      <c r="C39" s="119" t="s">
        <v>408</v>
      </c>
      <c r="D39" s="23">
        <v>0</v>
      </c>
      <c r="E39" s="23"/>
    </row>
    <row r="40" spans="2:10" x14ac:dyDescent="0.3">
      <c r="B40" s="110">
        <v>24</v>
      </c>
      <c r="C40" s="119" t="s">
        <v>387</v>
      </c>
      <c r="D40" s="23"/>
      <c r="E40" s="23"/>
    </row>
    <row r="41" spans="2:10" x14ac:dyDescent="0.3">
      <c r="B41" s="66">
        <v>25</v>
      </c>
      <c r="C41" s="120" t="s">
        <v>409</v>
      </c>
      <c r="D41" s="23">
        <v>0</v>
      </c>
      <c r="E41" s="23"/>
    </row>
    <row r="42" spans="2:10" x14ac:dyDescent="0.3">
      <c r="B42" s="66" t="s">
        <v>410</v>
      </c>
      <c r="C42" s="119" t="s">
        <v>411</v>
      </c>
      <c r="D42" s="23">
        <v>0</v>
      </c>
      <c r="E42" s="23"/>
    </row>
    <row r="43" spans="2:10" ht="66" x14ac:dyDescent="0.3">
      <c r="B43" s="66" t="s">
        <v>412</v>
      </c>
      <c r="C43" s="119" t="s">
        <v>413</v>
      </c>
      <c r="D43" s="23">
        <v>0</v>
      </c>
      <c r="E43" s="23"/>
    </row>
    <row r="44" spans="2:10" x14ac:dyDescent="0.3">
      <c r="B44" s="110">
        <v>26</v>
      </c>
      <c r="C44" s="119" t="s">
        <v>387</v>
      </c>
      <c r="D44" s="23"/>
      <c r="E44" s="23"/>
    </row>
    <row r="45" spans="2:10" ht="33" x14ac:dyDescent="0.3">
      <c r="B45" s="66">
        <v>27</v>
      </c>
      <c r="C45" s="119" t="s">
        <v>414</v>
      </c>
      <c r="D45" s="23">
        <v>0</v>
      </c>
      <c r="E45" s="23"/>
    </row>
    <row r="46" spans="2:10" x14ac:dyDescent="0.3">
      <c r="B46" s="66" t="s">
        <v>415</v>
      </c>
      <c r="C46" s="119" t="s">
        <v>416</v>
      </c>
      <c r="D46" s="105">
        <v>-10</v>
      </c>
      <c r="E46" s="23"/>
    </row>
    <row r="47" spans="2:10" x14ac:dyDescent="0.3">
      <c r="B47" s="66">
        <v>28</v>
      </c>
      <c r="C47" s="111" t="s">
        <v>417</v>
      </c>
      <c r="D47" s="112">
        <v>-34</v>
      </c>
      <c r="E47" s="23"/>
      <c r="J47" s="36"/>
    </row>
    <row r="48" spans="2:10" x14ac:dyDescent="0.3">
      <c r="B48" s="438">
        <v>29</v>
      </c>
      <c r="C48" s="640" t="s">
        <v>225</v>
      </c>
      <c r="D48" s="638">
        <v>1665</v>
      </c>
      <c r="E48" s="624"/>
    </row>
    <row r="49" spans="1:5" x14ac:dyDescent="0.3">
      <c r="B49" s="1244" t="s">
        <v>418</v>
      </c>
      <c r="C49" s="1244"/>
      <c r="D49" s="1244"/>
      <c r="E49" s="1244"/>
    </row>
    <row r="50" spans="1:5" x14ac:dyDescent="0.3">
      <c r="B50" s="65">
        <v>30</v>
      </c>
      <c r="C50" s="119" t="s">
        <v>366</v>
      </c>
      <c r="D50" s="102">
        <v>151</v>
      </c>
      <c r="E50" s="103"/>
    </row>
    <row r="51" spans="1:5" x14ac:dyDescent="0.3">
      <c r="B51" s="66">
        <v>31</v>
      </c>
      <c r="C51" s="119" t="s">
        <v>419</v>
      </c>
      <c r="D51" s="23">
        <v>0</v>
      </c>
      <c r="E51" s="23" t="s">
        <v>420</v>
      </c>
    </row>
    <row r="52" spans="1:5" x14ac:dyDescent="0.3">
      <c r="B52" s="66">
        <v>32</v>
      </c>
      <c r="C52" s="120" t="s">
        <v>421</v>
      </c>
      <c r="D52" s="23">
        <v>151</v>
      </c>
      <c r="E52" s="23" t="s">
        <v>422</v>
      </c>
    </row>
    <row r="53" spans="1:5" ht="37.5" customHeight="1" x14ac:dyDescent="0.3">
      <c r="B53" s="66">
        <v>33</v>
      </c>
      <c r="C53" s="119" t="s">
        <v>423</v>
      </c>
      <c r="D53" s="23">
        <v>0</v>
      </c>
      <c r="E53" s="23"/>
    </row>
    <row r="54" spans="1:5" ht="33" x14ac:dyDescent="0.3">
      <c r="A54" s="36"/>
      <c r="B54" s="66" t="s">
        <v>424</v>
      </c>
      <c r="C54" s="119" t="s">
        <v>425</v>
      </c>
      <c r="D54" s="23">
        <v>0</v>
      </c>
      <c r="E54" s="23"/>
    </row>
    <row r="55" spans="1:5" ht="33" x14ac:dyDescent="0.3">
      <c r="A55" s="36"/>
      <c r="B55" s="66" t="s">
        <v>426</v>
      </c>
      <c r="C55" s="119" t="s">
        <v>427</v>
      </c>
      <c r="D55" s="23">
        <v>0</v>
      </c>
      <c r="E55" s="23"/>
    </row>
    <row r="56" spans="1:5" ht="49.5" x14ac:dyDescent="0.3">
      <c r="B56" s="66">
        <v>34</v>
      </c>
      <c r="C56" s="119" t="s">
        <v>428</v>
      </c>
      <c r="D56" s="23">
        <v>0</v>
      </c>
      <c r="E56" s="23"/>
    </row>
    <row r="57" spans="1:5" x14ac:dyDescent="0.3">
      <c r="B57" s="66">
        <v>35</v>
      </c>
      <c r="C57" s="120" t="s">
        <v>429</v>
      </c>
      <c r="D57" s="23">
        <v>0</v>
      </c>
      <c r="E57" s="23"/>
    </row>
    <row r="58" spans="1:5" x14ac:dyDescent="0.3">
      <c r="B58" s="497">
        <v>36</v>
      </c>
      <c r="C58" s="640" t="s">
        <v>430</v>
      </c>
      <c r="D58" s="638">
        <v>151</v>
      </c>
      <c r="E58" s="25"/>
    </row>
    <row r="59" spans="1:5" x14ac:dyDescent="0.3">
      <c r="B59" s="1244" t="s">
        <v>431</v>
      </c>
      <c r="C59" s="1244"/>
      <c r="D59" s="1244"/>
      <c r="E59" s="1244"/>
    </row>
    <row r="60" spans="1:5" ht="33" x14ac:dyDescent="0.3">
      <c r="B60" s="65">
        <v>37</v>
      </c>
      <c r="C60" s="119" t="s">
        <v>432</v>
      </c>
      <c r="D60" s="42">
        <v>0</v>
      </c>
      <c r="E60" s="42"/>
    </row>
    <row r="61" spans="1:5" ht="66" x14ac:dyDescent="0.3">
      <c r="B61" s="66">
        <v>38</v>
      </c>
      <c r="C61" s="119" t="s">
        <v>433</v>
      </c>
      <c r="D61" s="23">
        <v>0</v>
      </c>
      <c r="E61" s="23"/>
    </row>
    <row r="62" spans="1:5" ht="66" x14ac:dyDescent="0.3">
      <c r="B62" s="66">
        <v>39</v>
      </c>
      <c r="C62" s="119" t="s">
        <v>434</v>
      </c>
      <c r="D62" s="23">
        <v>0</v>
      </c>
      <c r="E62" s="23"/>
    </row>
    <row r="63" spans="1:5" ht="49.5" x14ac:dyDescent="0.3">
      <c r="B63" s="66">
        <v>40</v>
      </c>
      <c r="C63" s="119" t="s">
        <v>435</v>
      </c>
      <c r="D63" s="23">
        <v>0</v>
      </c>
      <c r="E63" s="23"/>
    </row>
    <row r="64" spans="1:5" x14ac:dyDescent="0.3">
      <c r="B64" s="110">
        <v>41</v>
      </c>
      <c r="C64" s="119" t="s">
        <v>387</v>
      </c>
      <c r="D64" s="23"/>
      <c r="E64" s="23"/>
    </row>
    <row r="65" spans="1:8" ht="33" x14ac:dyDescent="0.3">
      <c r="B65" s="66">
        <v>42</v>
      </c>
      <c r="C65" s="119" t="s">
        <v>436</v>
      </c>
      <c r="D65" s="23">
        <v>0</v>
      </c>
      <c r="E65" s="23"/>
    </row>
    <row r="66" spans="1:8" x14ac:dyDescent="0.3">
      <c r="B66" s="66" t="s">
        <v>437</v>
      </c>
      <c r="C66" s="108" t="s">
        <v>438</v>
      </c>
      <c r="D66" s="23">
        <v>0</v>
      </c>
      <c r="E66" s="23"/>
    </row>
    <row r="67" spans="1:8" x14ac:dyDescent="0.3">
      <c r="B67" s="75">
        <v>43</v>
      </c>
      <c r="C67" s="111" t="s">
        <v>439</v>
      </c>
      <c r="D67" s="105">
        <v>0</v>
      </c>
      <c r="E67" s="23"/>
    </row>
    <row r="68" spans="1:8" x14ac:dyDescent="0.3">
      <c r="B68" s="75">
        <v>44</v>
      </c>
      <c r="C68" s="111" t="s">
        <v>440</v>
      </c>
      <c r="D68" s="112">
        <v>151</v>
      </c>
      <c r="E68" s="23"/>
    </row>
    <row r="69" spans="1:8" x14ac:dyDescent="0.3">
      <c r="B69" s="497">
        <v>45</v>
      </c>
      <c r="C69" s="640" t="s">
        <v>441</v>
      </c>
      <c r="D69" s="638">
        <v>1816</v>
      </c>
      <c r="E69" s="25"/>
      <c r="H69" s="98"/>
    </row>
    <row r="70" spans="1:8" x14ac:dyDescent="0.3">
      <c r="B70" s="1244" t="s">
        <v>442</v>
      </c>
      <c r="C70" s="1244"/>
      <c r="D70" s="1244"/>
      <c r="E70" s="1244"/>
    </row>
    <row r="71" spans="1:8" x14ac:dyDescent="0.3">
      <c r="B71" s="65">
        <v>46</v>
      </c>
      <c r="C71" s="119" t="s">
        <v>366</v>
      </c>
      <c r="D71" s="102">
        <v>444.8</v>
      </c>
      <c r="E71" s="42" t="s">
        <v>6</v>
      </c>
    </row>
    <row r="72" spans="1:8" ht="49.5" x14ac:dyDescent="0.3">
      <c r="B72" s="66">
        <v>47</v>
      </c>
      <c r="C72" s="119" t="s">
        <v>443</v>
      </c>
      <c r="D72" s="23">
        <v>0</v>
      </c>
      <c r="E72" s="23"/>
    </row>
    <row r="73" spans="1:8" ht="33" x14ac:dyDescent="0.3">
      <c r="A73" s="99"/>
      <c r="B73" s="66" t="s">
        <v>444</v>
      </c>
      <c r="C73" s="119" t="s">
        <v>445</v>
      </c>
      <c r="D73" s="23">
        <v>0</v>
      </c>
      <c r="E73" s="23"/>
    </row>
    <row r="74" spans="1:8" ht="33" x14ac:dyDescent="0.3">
      <c r="A74" s="99"/>
      <c r="B74" s="66" t="s">
        <v>446</v>
      </c>
      <c r="C74" s="119" t="s">
        <v>447</v>
      </c>
      <c r="D74" s="23">
        <v>0</v>
      </c>
      <c r="E74" s="23"/>
    </row>
    <row r="75" spans="1:8" ht="66" x14ac:dyDescent="0.3">
      <c r="B75" s="66">
        <v>48</v>
      </c>
      <c r="C75" s="119" t="s">
        <v>448</v>
      </c>
      <c r="D75" s="105">
        <v>0</v>
      </c>
      <c r="E75" s="23"/>
    </row>
    <row r="76" spans="1:8" x14ac:dyDescent="0.3">
      <c r="B76" s="66">
        <v>49</v>
      </c>
      <c r="C76" s="120" t="s">
        <v>429</v>
      </c>
      <c r="D76" s="105">
        <v>0</v>
      </c>
      <c r="E76" s="23"/>
    </row>
    <row r="77" spans="1:8" x14ac:dyDescent="0.3">
      <c r="B77" s="66">
        <v>50</v>
      </c>
      <c r="C77" s="119" t="s">
        <v>449</v>
      </c>
      <c r="D77" s="105">
        <v>18</v>
      </c>
      <c r="E77" s="23"/>
    </row>
    <row r="78" spans="1:8" x14ac:dyDescent="0.3">
      <c r="B78" s="497">
        <v>51</v>
      </c>
      <c r="C78" s="640" t="s">
        <v>450</v>
      </c>
      <c r="D78" s="638">
        <v>463</v>
      </c>
      <c r="E78" s="25"/>
    </row>
    <row r="79" spans="1:8" x14ac:dyDescent="0.3">
      <c r="B79" s="1244" t="s">
        <v>451</v>
      </c>
      <c r="C79" s="1244"/>
      <c r="D79" s="1244"/>
      <c r="E79" s="1244"/>
    </row>
    <row r="80" spans="1:8" ht="49.5" x14ac:dyDescent="0.3">
      <c r="B80" s="65">
        <v>52</v>
      </c>
      <c r="C80" s="119" t="s">
        <v>452</v>
      </c>
      <c r="D80" s="42">
        <v>0</v>
      </c>
      <c r="E80" s="42"/>
    </row>
    <row r="81" spans="2:10" ht="66" x14ac:dyDescent="0.3">
      <c r="B81" s="66">
        <v>53</v>
      </c>
      <c r="C81" s="119" t="s">
        <v>453</v>
      </c>
      <c r="D81" s="23">
        <v>0</v>
      </c>
      <c r="E81" s="23"/>
    </row>
    <row r="82" spans="2:10" ht="66" x14ac:dyDescent="0.3">
      <c r="B82" s="66">
        <v>54</v>
      </c>
      <c r="C82" s="119" t="s">
        <v>454</v>
      </c>
      <c r="D82" s="23">
        <v>0</v>
      </c>
      <c r="E82" s="23"/>
    </row>
    <row r="83" spans="2:10" x14ac:dyDescent="0.3">
      <c r="B83" s="110" t="s">
        <v>455</v>
      </c>
      <c r="C83" s="119" t="s">
        <v>387</v>
      </c>
      <c r="D83" s="23"/>
      <c r="E83" s="23"/>
    </row>
    <row r="84" spans="2:10" ht="66" x14ac:dyDescent="0.3">
      <c r="B84" s="66">
        <v>55</v>
      </c>
      <c r="C84" s="119" t="s">
        <v>456</v>
      </c>
      <c r="D84" s="105">
        <v>0</v>
      </c>
      <c r="E84" s="23"/>
    </row>
    <row r="85" spans="2:10" x14ac:dyDescent="0.3">
      <c r="B85" s="66">
        <v>56</v>
      </c>
      <c r="C85" s="119" t="s">
        <v>387</v>
      </c>
      <c r="D85" s="23"/>
      <c r="E85" s="23"/>
    </row>
    <row r="86" spans="2:10" ht="49.5" x14ac:dyDescent="0.3">
      <c r="B86" s="66" t="s">
        <v>457</v>
      </c>
      <c r="C86" s="119" t="s">
        <v>458</v>
      </c>
      <c r="D86" s="23">
        <v>0</v>
      </c>
      <c r="E86" s="23"/>
    </row>
    <row r="87" spans="2:10" x14ac:dyDescent="0.3">
      <c r="B87" s="66" t="s">
        <v>459</v>
      </c>
      <c r="C87" s="119" t="s">
        <v>460</v>
      </c>
      <c r="D87" s="23">
        <v>0</v>
      </c>
      <c r="E87" s="23"/>
    </row>
    <row r="88" spans="2:10" x14ac:dyDescent="0.3">
      <c r="B88" s="75">
        <v>57</v>
      </c>
      <c r="C88" s="111" t="s">
        <v>461</v>
      </c>
      <c r="D88" s="112">
        <v>0</v>
      </c>
      <c r="E88" s="23"/>
    </row>
    <row r="89" spans="2:10" x14ac:dyDescent="0.3">
      <c r="B89" s="75">
        <v>58</v>
      </c>
      <c r="C89" s="111" t="s">
        <v>462</v>
      </c>
      <c r="D89" s="112">
        <v>463</v>
      </c>
      <c r="E89" s="23"/>
    </row>
    <row r="90" spans="2:10" x14ac:dyDescent="0.3">
      <c r="B90" s="75">
        <v>59</v>
      </c>
      <c r="C90" s="111" t="s">
        <v>463</v>
      </c>
      <c r="D90" s="112">
        <v>2279</v>
      </c>
      <c r="E90" s="23"/>
      <c r="J90" s="97"/>
    </row>
    <row r="91" spans="2:10" x14ac:dyDescent="0.3">
      <c r="B91" s="497">
        <v>60</v>
      </c>
      <c r="C91" s="640" t="s">
        <v>229</v>
      </c>
      <c r="D91" s="638">
        <v>12749</v>
      </c>
      <c r="E91" s="25"/>
      <c r="J91" s="97"/>
    </row>
    <row r="92" spans="2:10" x14ac:dyDescent="0.3">
      <c r="B92" s="1244" t="s">
        <v>464</v>
      </c>
      <c r="C92" s="1244"/>
      <c r="D92" s="1244"/>
      <c r="E92" s="1244"/>
      <c r="J92" s="97"/>
    </row>
    <row r="93" spans="2:10" x14ac:dyDescent="0.3">
      <c r="B93" s="65">
        <v>61</v>
      </c>
      <c r="C93" s="119" t="s">
        <v>465</v>
      </c>
      <c r="D93" s="115">
        <v>0.13059999999999999</v>
      </c>
      <c r="E93" s="42"/>
      <c r="J93" s="97"/>
    </row>
    <row r="94" spans="2:10" x14ac:dyDescent="0.3">
      <c r="B94" s="66">
        <v>62</v>
      </c>
      <c r="C94" s="119" t="s">
        <v>466</v>
      </c>
      <c r="D94" s="116">
        <v>0.1424</v>
      </c>
      <c r="E94" s="23"/>
    </row>
    <row r="95" spans="2:10" x14ac:dyDescent="0.3">
      <c r="B95" s="66">
        <v>63</v>
      </c>
      <c r="C95" s="119" t="s">
        <v>467</v>
      </c>
      <c r="D95" s="116">
        <v>0.17879999999999999</v>
      </c>
      <c r="E95" s="23"/>
    </row>
    <row r="96" spans="2:10" x14ac:dyDescent="0.3">
      <c r="B96" s="66">
        <v>64</v>
      </c>
      <c r="C96" s="119" t="s">
        <v>468</v>
      </c>
      <c r="D96" s="116">
        <v>0.1008</v>
      </c>
      <c r="E96" s="23"/>
    </row>
    <row r="97" spans="2:7" x14ac:dyDescent="0.3">
      <c r="B97" s="66">
        <v>65</v>
      </c>
      <c r="C97" s="120" t="s">
        <v>469</v>
      </c>
      <c r="D97" s="116">
        <v>2.5000000000000001E-2</v>
      </c>
      <c r="E97" s="23"/>
      <c r="G97" s="36"/>
    </row>
    <row r="98" spans="2:7" x14ac:dyDescent="0.3">
      <c r="B98" s="66">
        <v>66</v>
      </c>
      <c r="C98" s="120" t="s">
        <v>470</v>
      </c>
      <c r="D98" s="116">
        <v>8.6999999999999994E-3</v>
      </c>
      <c r="E98" s="23"/>
    </row>
    <row r="99" spans="2:7" x14ac:dyDescent="0.3">
      <c r="B99" s="66">
        <v>67</v>
      </c>
      <c r="C99" s="120" t="s">
        <v>471</v>
      </c>
      <c r="D99" s="116">
        <v>3.0000000000000001E-3</v>
      </c>
      <c r="E99" s="23"/>
    </row>
    <row r="100" spans="2:7" ht="36" customHeight="1" x14ac:dyDescent="0.3">
      <c r="B100" s="66" t="s">
        <v>472</v>
      </c>
      <c r="C100" s="120" t="s">
        <v>473</v>
      </c>
      <c r="D100" s="116">
        <v>0</v>
      </c>
      <c r="E100" s="23"/>
    </row>
    <row r="101" spans="2:7" ht="33" x14ac:dyDescent="0.3">
      <c r="B101" s="66" t="s">
        <v>474</v>
      </c>
      <c r="C101" s="120" t="s">
        <v>475</v>
      </c>
      <c r="D101" s="116">
        <v>1.9199999999999998E-2</v>
      </c>
      <c r="E101" s="23"/>
    </row>
    <row r="102" spans="2:7" ht="49.5" x14ac:dyDescent="0.3">
      <c r="B102" s="438">
        <v>68</v>
      </c>
      <c r="C102" s="641" t="s">
        <v>476</v>
      </c>
      <c r="D102" s="642">
        <v>5.8700000000000002E-2</v>
      </c>
      <c r="E102" s="25"/>
    </row>
    <row r="103" spans="2:7" x14ac:dyDescent="0.3">
      <c r="B103" s="1244" t="s">
        <v>477</v>
      </c>
      <c r="C103" s="1244"/>
      <c r="D103" s="1244"/>
      <c r="E103" s="1244"/>
    </row>
    <row r="104" spans="2:7" x14ac:dyDescent="0.3">
      <c r="B104" s="118">
        <v>69</v>
      </c>
      <c r="C104" s="108" t="s">
        <v>387</v>
      </c>
      <c r="D104" s="42"/>
      <c r="E104" s="42"/>
    </row>
    <row r="105" spans="2:7" x14ac:dyDescent="0.3">
      <c r="B105" s="110">
        <v>70</v>
      </c>
      <c r="C105" s="108" t="s">
        <v>387</v>
      </c>
      <c r="D105" s="23"/>
      <c r="E105" s="23"/>
    </row>
    <row r="106" spans="2:7" x14ac:dyDescent="0.3">
      <c r="B106" s="643">
        <v>71</v>
      </c>
      <c r="C106" s="644" t="s">
        <v>387</v>
      </c>
      <c r="D106" s="25"/>
      <c r="E106" s="25"/>
    </row>
    <row r="107" spans="2:7" x14ac:dyDescent="0.3">
      <c r="B107" s="1244" t="s">
        <v>478</v>
      </c>
      <c r="C107" s="1244"/>
      <c r="D107" s="1244"/>
      <c r="E107" s="1244"/>
    </row>
    <row r="108" spans="2:7" ht="66" x14ac:dyDescent="0.3">
      <c r="B108" s="65">
        <v>72</v>
      </c>
      <c r="C108" s="119" t="s">
        <v>479</v>
      </c>
      <c r="D108" s="102">
        <v>0</v>
      </c>
      <c r="E108" s="42"/>
    </row>
    <row r="109" spans="2:7" ht="49.5" x14ac:dyDescent="0.3">
      <c r="B109" s="66">
        <v>73</v>
      </c>
      <c r="C109" s="119" t="s">
        <v>480</v>
      </c>
      <c r="D109" s="105">
        <v>0</v>
      </c>
      <c r="E109" s="23"/>
    </row>
    <row r="110" spans="2:7" x14ac:dyDescent="0.3">
      <c r="B110" s="110">
        <v>74</v>
      </c>
      <c r="C110" s="119" t="s">
        <v>387</v>
      </c>
      <c r="D110" s="105"/>
      <c r="E110" s="23"/>
    </row>
    <row r="111" spans="2:7" ht="49.5" x14ac:dyDescent="0.3">
      <c r="B111" s="438">
        <v>75</v>
      </c>
      <c r="C111" s="645" t="s">
        <v>481</v>
      </c>
      <c r="D111" s="345">
        <v>0</v>
      </c>
      <c r="E111" s="25"/>
    </row>
    <row r="112" spans="2:7" x14ac:dyDescent="0.3">
      <c r="B112" s="1244" t="s">
        <v>482</v>
      </c>
      <c r="C112" s="1244"/>
      <c r="D112" s="1244"/>
      <c r="E112" s="1244"/>
    </row>
    <row r="113" spans="2:5" ht="33" x14ac:dyDescent="0.3">
      <c r="B113" s="65">
        <v>76</v>
      </c>
      <c r="C113" s="119" t="s">
        <v>483</v>
      </c>
      <c r="D113" s="42">
        <v>0</v>
      </c>
      <c r="E113" s="42"/>
    </row>
    <row r="114" spans="2:5" ht="33" x14ac:dyDescent="0.3">
      <c r="B114" s="66">
        <v>77</v>
      </c>
      <c r="C114" s="119" t="s">
        <v>484</v>
      </c>
      <c r="D114" s="23">
        <v>66</v>
      </c>
      <c r="E114" s="23"/>
    </row>
    <row r="115" spans="2:5" ht="49.5" x14ac:dyDescent="0.3">
      <c r="B115" s="66">
        <v>78</v>
      </c>
      <c r="C115" s="119" t="s">
        <v>485</v>
      </c>
      <c r="D115" s="105">
        <v>18</v>
      </c>
      <c r="E115" s="23"/>
    </row>
    <row r="116" spans="2:5" ht="33" x14ac:dyDescent="0.3">
      <c r="B116" s="438">
        <v>79</v>
      </c>
      <c r="C116" s="645" t="s">
        <v>486</v>
      </c>
      <c r="D116" s="345">
        <v>35</v>
      </c>
      <c r="E116" s="25"/>
    </row>
    <row r="117" spans="2:5" x14ac:dyDescent="0.3">
      <c r="B117" s="1245" t="s">
        <v>487</v>
      </c>
      <c r="C117" s="1245"/>
      <c r="D117" s="1245"/>
      <c r="E117" s="1245"/>
    </row>
    <row r="118" spans="2:5" ht="33" x14ac:dyDescent="0.3">
      <c r="B118" s="65">
        <v>80</v>
      </c>
      <c r="C118" s="119" t="s">
        <v>488</v>
      </c>
      <c r="D118" s="42">
        <v>0</v>
      </c>
      <c r="E118" s="42"/>
    </row>
    <row r="119" spans="2:5" ht="33" x14ac:dyDescent="0.3">
      <c r="B119" s="66">
        <v>81</v>
      </c>
      <c r="C119" s="119" t="s">
        <v>489</v>
      </c>
      <c r="D119" s="23">
        <v>0</v>
      </c>
      <c r="E119" s="23"/>
    </row>
    <row r="120" spans="2:5" ht="33" x14ac:dyDescent="0.3">
      <c r="B120" s="66">
        <v>82</v>
      </c>
      <c r="C120" s="119" t="s">
        <v>490</v>
      </c>
      <c r="D120" s="23">
        <v>0</v>
      </c>
      <c r="E120" s="23"/>
    </row>
    <row r="121" spans="2:5" ht="33" x14ac:dyDescent="0.3">
      <c r="B121" s="66">
        <v>83</v>
      </c>
      <c r="C121" s="119" t="s">
        <v>491</v>
      </c>
      <c r="D121" s="23">
        <v>0</v>
      </c>
      <c r="E121" s="23"/>
    </row>
    <row r="122" spans="2:5" ht="33" x14ac:dyDescent="0.3">
      <c r="B122" s="66">
        <v>84</v>
      </c>
      <c r="C122" s="119" t="s">
        <v>492</v>
      </c>
      <c r="D122" s="23">
        <v>0</v>
      </c>
      <c r="E122" s="23"/>
    </row>
    <row r="123" spans="2:5" ht="33" x14ac:dyDescent="0.3">
      <c r="B123" s="113">
        <v>85</v>
      </c>
      <c r="C123" s="119" t="s">
        <v>493</v>
      </c>
      <c r="D123" s="44">
        <v>0</v>
      </c>
      <c r="E123" s="44"/>
    </row>
    <row r="124" spans="2:5" x14ac:dyDescent="0.3">
      <c r="B124" s="60"/>
    </row>
    <row r="125" spans="2:5" x14ac:dyDescent="0.3">
      <c r="B125" s="7"/>
      <c r="C125" s="34"/>
      <c r="D125" s="35"/>
    </row>
  </sheetData>
  <mergeCells count="11">
    <mergeCell ref="B112:E112"/>
    <mergeCell ref="B117:E117"/>
    <mergeCell ref="B7:E7"/>
    <mergeCell ref="B18:E18"/>
    <mergeCell ref="B49:E49"/>
    <mergeCell ref="B59:E59"/>
    <mergeCell ref="B70:E70"/>
    <mergeCell ref="B79:E79"/>
    <mergeCell ref="B107:E107"/>
    <mergeCell ref="B92:E92"/>
    <mergeCell ref="B103:E103"/>
  </mergeCells>
  <hyperlinks>
    <hyperlink ref="E2" location="_INDEX" display="Index" xr:uid="{C84A305A-E719-447A-8FCA-99548107B8E5}"/>
  </hyperlinks>
  <pageMargins left="0.70866141732283472" right="0.70866141732283472" top="0.74803149606299213" bottom="0.74803149606299213" header="0.31496062992125984" footer="0.31496062992125984"/>
  <pageSetup paperSize="9" scale="4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34C6-723A-44EC-991C-BCABE2476950}">
  <sheetPr codeName="Tabelle9">
    <tabColor theme="5"/>
  </sheetPr>
  <dimension ref="B1:S21"/>
  <sheetViews>
    <sheetView showGridLines="0" zoomScaleNormal="100" zoomScalePageLayoutView="70" workbookViewId="0">
      <selection activeCell="D22" sqref="D22"/>
    </sheetView>
  </sheetViews>
  <sheetFormatPr baseColWidth="10" defaultColWidth="8.875" defaultRowHeight="16.5" x14ac:dyDescent="0.3"/>
  <cols>
    <col min="1" max="1" width="5" style="4" customWidth="1"/>
    <col min="2" max="2" width="8.875" style="4"/>
    <col min="3" max="3" width="52.875" style="4" customWidth="1"/>
    <col min="4" max="4" width="30.625" style="60" customWidth="1"/>
    <col min="5" max="5" width="20.375" style="4" customWidth="1"/>
    <col min="6" max="16384" width="8.875" style="4"/>
  </cols>
  <sheetData>
    <row r="1" spans="2:19" x14ac:dyDescent="0.3">
      <c r="C1" s="28"/>
      <c r="E1" s="1028" t="s">
        <v>180</v>
      </c>
    </row>
    <row r="2" spans="2:19" x14ac:dyDescent="0.3">
      <c r="B2" s="121" t="s">
        <v>494</v>
      </c>
    </row>
    <row r="3" spans="2:19" ht="15" customHeight="1" x14ac:dyDescent="0.3">
      <c r="B3" s="4" t="str">
        <f>Stichtag &amp; Einheit_Mio</f>
        <v>31.12.2024 - in Mio. €</v>
      </c>
      <c r="C3" s="8"/>
      <c r="D3" s="8"/>
      <c r="E3" s="8"/>
      <c r="F3" s="8"/>
      <c r="G3" s="8"/>
      <c r="H3" s="8"/>
      <c r="I3" s="8"/>
      <c r="J3" s="8"/>
      <c r="K3" s="8"/>
      <c r="L3" s="8"/>
      <c r="M3" s="8"/>
      <c r="N3" s="8"/>
      <c r="O3" s="8"/>
      <c r="P3" s="8"/>
      <c r="Q3" s="8"/>
      <c r="R3" s="8"/>
      <c r="S3" s="8"/>
    </row>
    <row r="4" spans="2:19" x14ac:dyDescent="0.3">
      <c r="B4" s="8"/>
      <c r="C4" s="8"/>
      <c r="D4" s="8"/>
      <c r="E4" s="8"/>
      <c r="F4" s="8"/>
      <c r="G4" s="8"/>
      <c r="H4" s="8"/>
      <c r="I4" s="8"/>
      <c r="J4" s="8"/>
      <c r="K4" s="8"/>
      <c r="L4" s="8"/>
      <c r="M4" s="8"/>
      <c r="N4" s="8"/>
      <c r="O4" s="8"/>
      <c r="P4" s="8"/>
      <c r="Q4" s="8"/>
      <c r="R4" s="8"/>
      <c r="S4" s="8"/>
    </row>
    <row r="5" spans="2:19" x14ac:dyDescent="0.3">
      <c r="D5" s="16" t="s">
        <v>495</v>
      </c>
      <c r="E5" s="16" t="s">
        <v>496</v>
      </c>
    </row>
    <row r="6" spans="2:19" ht="49.5" x14ac:dyDescent="0.3">
      <c r="C6" s="11"/>
      <c r="D6" s="123" t="s">
        <v>497</v>
      </c>
      <c r="E6" s="123" t="s">
        <v>498</v>
      </c>
    </row>
    <row r="7" spans="2:19" x14ac:dyDescent="0.3">
      <c r="B7" s="76"/>
      <c r="C7" s="646"/>
      <c r="D7" s="647" t="s">
        <v>499</v>
      </c>
      <c r="E7" s="647"/>
    </row>
    <row r="8" spans="2:19" ht="30" customHeight="1" x14ac:dyDescent="0.3">
      <c r="B8" s="1247" t="s">
        <v>500</v>
      </c>
      <c r="C8" s="1247"/>
      <c r="D8" s="1247"/>
      <c r="E8" s="1247"/>
    </row>
    <row r="9" spans="2:19" x14ac:dyDescent="0.3">
      <c r="B9" s="65">
        <v>1</v>
      </c>
      <c r="C9" s="41" t="s">
        <v>302</v>
      </c>
      <c r="D9" s="42">
        <v>0.41604833000000002</v>
      </c>
      <c r="E9" s="124" t="s">
        <v>384</v>
      </c>
      <c r="I9" s="9"/>
      <c r="J9" s="9"/>
    </row>
    <row r="10" spans="2:19" x14ac:dyDescent="0.3">
      <c r="B10" s="66">
        <f>B9+1</f>
        <v>2</v>
      </c>
      <c r="C10" s="26" t="s">
        <v>501</v>
      </c>
      <c r="D10" s="23">
        <v>12.79710659</v>
      </c>
      <c r="E10" s="125" t="s">
        <v>386</v>
      </c>
      <c r="I10" s="9"/>
      <c r="J10" s="9"/>
    </row>
    <row r="11" spans="2:19" x14ac:dyDescent="0.3">
      <c r="B11" s="438">
        <v>3</v>
      </c>
      <c r="C11" s="607" t="s">
        <v>502</v>
      </c>
      <c r="D11" s="624">
        <v>13.213154920000001</v>
      </c>
      <c r="E11" s="648"/>
      <c r="I11" s="9"/>
      <c r="J11" s="9"/>
    </row>
    <row r="12" spans="2:19" ht="30" customHeight="1" x14ac:dyDescent="0.3">
      <c r="B12" s="1247" t="s">
        <v>503</v>
      </c>
      <c r="C12" s="1247"/>
      <c r="D12" s="1247"/>
      <c r="E12" s="1247"/>
    </row>
    <row r="13" spans="2:19" x14ac:dyDescent="0.3">
      <c r="B13" s="65">
        <v>1</v>
      </c>
      <c r="C13" s="41" t="s">
        <v>332</v>
      </c>
      <c r="D13" s="42">
        <v>660.89204348999999</v>
      </c>
      <c r="E13" s="124" t="s">
        <v>504</v>
      </c>
      <c r="I13" s="9"/>
      <c r="J13" s="9"/>
    </row>
    <row r="14" spans="2:19" x14ac:dyDescent="0.3">
      <c r="B14" s="66">
        <f>B13+1</f>
        <v>2</v>
      </c>
      <c r="C14" s="26" t="s">
        <v>336</v>
      </c>
      <c r="D14" s="23">
        <v>0.11169498</v>
      </c>
      <c r="E14" s="125" t="s">
        <v>375</v>
      </c>
      <c r="I14" s="9"/>
      <c r="J14" s="9"/>
    </row>
    <row r="15" spans="2:19" x14ac:dyDescent="0.3">
      <c r="B15" s="438">
        <v>3</v>
      </c>
      <c r="C15" s="607" t="s">
        <v>505</v>
      </c>
      <c r="D15" s="624">
        <v>661.00373847000003</v>
      </c>
      <c r="E15" s="648"/>
      <c r="I15" s="9"/>
      <c r="J15" s="9"/>
    </row>
    <row r="16" spans="2:19" ht="15" customHeight="1" x14ac:dyDescent="0.3">
      <c r="B16" s="1247" t="s">
        <v>506</v>
      </c>
      <c r="C16" s="1247"/>
      <c r="D16" s="122"/>
      <c r="E16" s="122"/>
    </row>
    <row r="17" spans="2:10" x14ac:dyDescent="0.3">
      <c r="B17" s="65">
        <v>1</v>
      </c>
      <c r="C17" s="41" t="s">
        <v>507</v>
      </c>
      <c r="D17" s="42">
        <v>99.809330000000003</v>
      </c>
      <c r="E17" s="124" t="s">
        <v>368</v>
      </c>
      <c r="I17" s="9"/>
      <c r="J17" s="9"/>
    </row>
    <row r="18" spans="2:10" x14ac:dyDescent="0.3">
      <c r="B18" s="66">
        <f>B17+1</f>
        <v>2</v>
      </c>
      <c r="C18" s="26" t="s">
        <v>508</v>
      </c>
      <c r="D18" s="23">
        <v>539.96763653999994</v>
      </c>
      <c r="E18" s="125" t="s">
        <v>509</v>
      </c>
      <c r="I18" s="9"/>
      <c r="J18" s="9"/>
    </row>
    <row r="19" spans="2:10" x14ac:dyDescent="0.3">
      <c r="B19" s="66">
        <v>3</v>
      </c>
      <c r="C19" s="26" t="s">
        <v>510</v>
      </c>
      <c r="D19" s="23">
        <v>834.86608323999997</v>
      </c>
      <c r="E19" s="125" t="s">
        <v>372</v>
      </c>
      <c r="I19" s="9"/>
      <c r="J19" s="9"/>
    </row>
    <row r="20" spans="2:10" x14ac:dyDescent="0.3">
      <c r="B20" s="66">
        <v>4</v>
      </c>
      <c r="C20" s="26" t="s">
        <v>511</v>
      </c>
      <c r="D20" s="23">
        <v>365.45479097000003</v>
      </c>
      <c r="E20" s="125" t="s">
        <v>380</v>
      </c>
      <c r="I20" s="9"/>
      <c r="J20" s="9"/>
    </row>
    <row r="21" spans="2:10" x14ac:dyDescent="0.3">
      <c r="B21" s="113">
        <v>5</v>
      </c>
      <c r="C21" s="126" t="s">
        <v>512</v>
      </c>
      <c r="D21" s="86">
        <v>1840.0978407499999</v>
      </c>
      <c r="E21" s="127"/>
      <c r="I21" s="9"/>
      <c r="J21" s="9"/>
    </row>
  </sheetData>
  <mergeCells count="3">
    <mergeCell ref="B8:E8"/>
    <mergeCell ref="B12:E12"/>
    <mergeCell ref="B16:C16"/>
  </mergeCells>
  <hyperlinks>
    <hyperlink ref="E1" location="_INDEX" display="Index" xr:uid="{EFD5CCB5-A8B1-408B-B091-2E34754FFF88}"/>
  </hyperlinks>
  <pageMargins left="0.70866141732283472" right="0.70866141732283472" top="0.74803149606299213" bottom="0.74803149606299213" header="0.31496062992125984" footer="0.31496062992125984"/>
  <pageSetup paperSize="9" scale="75" fitToWidth="0" fitToHeight="0"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mso-contentType ?>
<SharedContentType xmlns="Microsoft.SharePoint.Taxonomy.ContentTypeSync" SourceId="dd4c840d-2b74-4a7a-8da6-f26de3eb3fa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e11c756e854e64e9a6598a8ecfdf7da9">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7e5d48bc325b7db523dbe12f32e862b4"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0395B-4FD8-48F2-A333-874ED42B9DEC}">
  <ds:schemaRefs>
    <ds:schemaRef ds:uri="http://schemas.microsoft.com/office/infopath/2007/PartnerControls"/>
    <ds:schemaRef ds:uri="http://schemas.openxmlformats.org/package/2006/metadata/core-properties"/>
    <ds:schemaRef ds:uri="32f2ee27-d5ad-488b-bbe1-085254a1cfb8"/>
    <ds:schemaRef ds:uri="27cf52bf-e367-4710-a567-675a36d23955"/>
    <ds:schemaRef ds:uri="007524c4-875f-4cd1-a63a-56069c468082"/>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purl.org/dc/terms/"/>
  </ds:schemaRefs>
</ds:datastoreItem>
</file>

<file path=customXml/itemProps2.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9C8E6EC9-9492-4CC6-A657-B7048228E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68</vt:i4>
      </vt:variant>
      <vt:variant>
        <vt:lpstr>Benannte Bereiche</vt:lpstr>
      </vt:variant>
      <vt:variant>
        <vt:i4>88</vt:i4>
      </vt:variant>
    </vt:vector>
  </HeadingPairs>
  <TitlesOfParts>
    <vt:vector size="156" baseType="lpstr">
      <vt:lpstr>Index</vt:lpstr>
      <vt:lpstr>Disclaimer</vt:lpstr>
      <vt:lpstr>CTRL</vt:lpstr>
      <vt:lpstr>OV1</vt:lpstr>
      <vt:lpstr>KM1</vt:lpstr>
      <vt:lpstr>LI1 </vt:lpstr>
      <vt:lpstr>LI2</vt:lpstr>
      <vt:lpstr>CC1</vt:lpstr>
      <vt:lpstr>CC2 </vt:lpstr>
      <vt:lpstr>CCA1</vt:lpstr>
      <vt:lpstr>CCA2</vt:lpstr>
      <vt:lpstr>CCA3</vt:lpstr>
      <vt:lpstr>CCyB1</vt:lpstr>
      <vt:lpstr>CCyB2</vt:lpstr>
      <vt:lpstr>LR1</vt:lpstr>
      <vt:lpstr>LR2</vt:lpstr>
      <vt:lpstr>LR3</vt:lpstr>
      <vt:lpstr>LIQ1</vt:lpstr>
      <vt:lpstr>LIQ2</vt:lpstr>
      <vt:lpstr>CR1</vt:lpstr>
      <vt:lpstr>CR1-A</vt:lpstr>
      <vt:lpstr>CR2</vt:lpstr>
      <vt:lpstr>CQ1</vt:lpstr>
      <vt:lpstr>CQ3</vt:lpstr>
      <vt:lpstr>CQ4</vt:lpstr>
      <vt:lpstr>CQ5</vt:lpstr>
      <vt:lpstr>CR3</vt:lpstr>
      <vt:lpstr>CR4</vt:lpstr>
      <vt:lpstr>CR5</vt:lpstr>
      <vt:lpstr>CR6 A-IRB</vt:lpstr>
      <vt:lpstr>CR6 F-IRB</vt:lpstr>
      <vt:lpstr>CR6-A</vt:lpstr>
      <vt:lpstr>CR7-A</vt:lpstr>
      <vt:lpstr>CR8</vt:lpstr>
      <vt:lpstr>CR9 A-IRB</vt:lpstr>
      <vt:lpstr>CR9 F-IRB</vt:lpstr>
      <vt:lpstr>CR10</vt:lpstr>
      <vt:lpstr>CCR1</vt:lpstr>
      <vt:lpstr>CCR2</vt:lpstr>
      <vt:lpstr>CCR3</vt:lpstr>
      <vt:lpstr>CCR4</vt:lpstr>
      <vt:lpstr>CCR5</vt:lpstr>
      <vt:lpstr>CCR8</vt:lpstr>
      <vt:lpstr>SEC1</vt:lpstr>
      <vt:lpstr>SEC3</vt:lpstr>
      <vt:lpstr>SEC4</vt:lpstr>
      <vt:lpstr>SEC5</vt:lpstr>
      <vt:lpstr>OR1</vt:lpstr>
      <vt:lpstr>REM1</vt:lpstr>
      <vt:lpstr>REM2</vt:lpstr>
      <vt:lpstr>REM3</vt:lpstr>
      <vt:lpstr>REM4</vt:lpstr>
      <vt:lpstr>REM5</vt:lpstr>
      <vt:lpstr>REM-IVV</vt:lpstr>
      <vt:lpstr>AE1</vt:lpstr>
      <vt:lpstr>AE2</vt:lpstr>
      <vt:lpstr>AE3</vt:lpstr>
      <vt:lpstr>IRRBB1</vt:lpstr>
      <vt:lpstr>ESG1</vt:lpstr>
      <vt:lpstr>ESG2</vt:lpstr>
      <vt:lpstr>ESG3</vt:lpstr>
      <vt:lpstr>ESG4</vt:lpstr>
      <vt:lpstr>ESG5</vt:lpstr>
      <vt:lpstr>ESG6</vt:lpstr>
      <vt:lpstr>ESG7</vt:lpstr>
      <vt:lpstr>ESG8</vt:lpstr>
      <vt:lpstr>ESG9</vt:lpstr>
      <vt:lpstr>ESG10</vt:lpstr>
      <vt:lpstr>_AE1</vt:lpstr>
      <vt:lpstr>_AE2</vt:lpstr>
      <vt:lpstr>_AE3</vt:lpstr>
      <vt:lpstr>_CC1</vt:lpstr>
      <vt:lpstr>_CC2</vt:lpstr>
      <vt:lpstr>_CCA1</vt:lpstr>
      <vt:lpstr>_CCA2</vt:lpstr>
      <vt:lpstr>_CCA3</vt:lpstr>
      <vt:lpstr>_CCR1</vt:lpstr>
      <vt:lpstr>_CCR2</vt:lpstr>
      <vt:lpstr>_CCR3</vt:lpstr>
      <vt:lpstr>_CCR4</vt:lpstr>
      <vt:lpstr>_CCR5</vt:lpstr>
      <vt:lpstr>_CCR8</vt:lpstr>
      <vt:lpstr>_CCyB1</vt:lpstr>
      <vt:lpstr>_CCyB2</vt:lpstr>
      <vt:lpstr>_CQ1</vt:lpstr>
      <vt:lpstr>_CQ3</vt:lpstr>
      <vt:lpstr>_CQ4</vt:lpstr>
      <vt:lpstr>_CQ5</vt:lpstr>
      <vt:lpstr>_CR1</vt:lpstr>
      <vt:lpstr>_CR10</vt:lpstr>
      <vt:lpstr>_CR1A</vt:lpstr>
      <vt:lpstr>_CR2</vt:lpstr>
      <vt:lpstr>_CR3</vt:lpstr>
      <vt:lpstr>_CR4</vt:lpstr>
      <vt:lpstr>_CR5</vt:lpstr>
      <vt:lpstr>_CR6_AIRB</vt:lpstr>
      <vt:lpstr>_CR6_FIRB</vt:lpstr>
      <vt:lpstr>_CR6A</vt:lpstr>
      <vt:lpstr>_CR7A</vt:lpstr>
      <vt:lpstr>_CR8</vt:lpstr>
      <vt:lpstr>_CR9_AIRB</vt:lpstr>
      <vt:lpstr>_CR9_FIRB</vt:lpstr>
      <vt:lpstr>'ESG1'!_ESG1</vt:lpstr>
      <vt:lpstr>_ESG10</vt:lpstr>
      <vt:lpstr>_ESG2</vt:lpstr>
      <vt:lpstr>_ESG3</vt:lpstr>
      <vt:lpstr>_ESG4</vt:lpstr>
      <vt:lpstr>_ESG5</vt:lpstr>
      <vt:lpstr>_ESG6</vt:lpstr>
      <vt:lpstr>_ESG7</vt:lpstr>
      <vt:lpstr>'ESG9'!_ESG8</vt:lpstr>
      <vt:lpstr>_ESG8</vt:lpstr>
      <vt:lpstr>_INDEX</vt:lpstr>
      <vt:lpstr>_IRRBB1</vt:lpstr>
      <vt:lpstr>_KM1</vt:lpstr>
      <vt:lpstr>_LI1</vt:lpstr>
      <vt:lpstr>_LI2</vt:lpstr>
      <vt:lpstr>_LIQ1</vt:lpstr>
      <vt:lpstr>_LIQ2</vt:lpstr>
      <vt:lpstr>_LR1</vt:lpstr>
      <vt:lpstr>_LR2</vt:lpstr>
      <vt:lpstr>_LR3</vt:lpstr>
      <vt:lpstr>_OR1</vt:lpstr>
      <vt:lpstr>_OV1</vt:lpstr>
      <vt:lpstr>_REM_IVV</vt:lpstr>
      <vt:lpstr>_REM1</vt:lpstr>
      <vt:lpstr>_REM2</vt:lpstr>
      <vt:lpstr>_REM3</vt:lpstr>
      <vt:lpstr>_REM4</vt:lpstr>
      <vt:lpstr>IRRBB1!_REM5</vt:lpstr>
      <vt:lpstr>_REM5</vt:lpstr>
      <vt:lpstr>_SEC1</vt:lpstr>
      <vt:lpstr>_SEC3</vt:lpstr>
      <vt:lpstr>_SEC4</vt:lpstr>
      <vt:lpstr>_SEC5</vt:lpstr>
      <vt:lpstr>'CCR5'!Druckbereich</vt:lpstr>
      <vt:lpstr>'CR4'!Druckbereich</vt:lpstr>
      <vt:lpstr>'CR5'!Druckbereich</vt:lpstr>
      <vt:lpstr>'CR6 A-IRB'!Druckbereich</vt:lpstr>
      <vt:lpstr>'CR6 F-IRB'!Druckbereich</vt:lpstr>
      <vt:lpstr>'CR6-A'!Druckbereich</vt:lpstr>
      <vt:lpstr>'CR7-A'!Druckbereich</vt:lpstr>
      <vt:lpstr>'CR8'!Druckbereich</vt:lpstr>
      <vt:lpstr>'CR9 A-IRB'!Druckbereich</vt:lpstr>
      <vt:lpstr>'CR9 F-IRB'!Druckbereich</vt:lpstr>
      <vt:lpstr>Index!Druckbereich</vt:lpstr>
      <vt:lpstr>'KM1'!Druckbereich</vt:lpstr>
      <vt:lpstr>'LI1 '!Druckbereich</vt:lpstr>
      <vt:lpstr>'LIQ1'!Druckbereich</vt:lpstr>
      <vt:lpstr>'LR1'!Druckbereich</vt:lpstr>
      <vt:lpstr>'LR2'!Druckbereich</vt:lpstr>
      <vt:lpstr>'LR3'!Druckbereich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dcterms:created xsi:type="dcterms:W3CDTF">2012-12-18T10:53:22Z</dcterms:created>
  <dcterms:modified xsi:type="dcterms:W3CDTF">2026-02-18T16:04:55Z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